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14-2020\074_20_KONKURS_II.1.1_TERENY_MŚP\Dokumenty_niezbędne\Załączniki_do_wniosku\"/>
    </mc:Choice>
  </mc:AlternateContent>
  <bookViews>
    <workbookView xWindow="-120" yWindow="-120" windowWidth="29040" windowHeight="15840" activeTab="1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" i="4" l="1"/>
  <c r="N11" i="4"/>
  <c r="O11" i="4"/>
  <c r="P11" i="4"/>
  <c r="Q11" i="4"/>
  <c r="M12" i="4"/>
  <c r="N12" i="4"/>
  <c r="O12" i="4"/>
  <c r="P12" i="4"/>
  <c r="Q12" i="4"/>
  <c r="M13" i="4"/>
  <c r="N13" i="4"/>
  <c r="O13" i="4"/>
  <c r="P13" i="4"/>
  <c r="Q13" i="4"/>
  <c r="M5" i="4"/>
  <c r="N5" i="4"/>
  <c r="O5" i="4"/>
  <c r="P5" i="4"/>
  <c r="Q5" i="4"/>
  <c r="M6" i="4"/>
  <c r="N6" i="4"/>
  <c r="O6" i="4"/>
  <c r="P6" i="4"/>
  <c r="Q6" i="4"/>
  <c r="M5" i="3"/>
  <c r="M4" i="4" s="1"/>
  <c r="N5" i="3"/>
  <c r="N4" i="4" s="1"/>
  <c r="O5" i="3"/>
  <c r="O4" i="4" s="1"/>
  <c r="P5" i="3"/>
  <c r="P4" i="4" s="1"/>
  <c r="Q5" i="3"/>
  <c r="Q4" i="4" s="1"/>
  <c r="M6" i="3"/>
  <c r="N6" i="3"/>
  <c r="O6" i="3"/>
  <c r="P6" i="3"/>
  <c r="Q6" i="3"/>
  <c r="M9" i="3"/>
  <c r="N9" i="3"/>
  <c r="O9" i="3"/>
  <c r="P9" i="3"/>
  <c r="Q9" i="3"/>
  <c r="M18" i="3"/>
  <c r="N18" i="3"/>
  <c r="O18" i="3"/>
  <c r="P18" i="3"/>
  <c r="Q18" i="3"/>
  <c r="M23" i="3"/>
  <c r="M28" i="3" s="1"/>
  <c r="N23" i="3"/>
  <c r="O23" i="3"/>
  <c r="P23" i="3"/>
  <c r="Q23" i="3"/>
  <c r="Q28" i="3" s="1"/>
  <c r="P28" i="3"/>
  <c r="M30" i="3"/>
  <c r="N30" i="3"/>
  <c r="O30" i="3"/>
  <c r="P30" i="3"/>
  <c r="P40" i="3" s="1"/>
  <c r="Q30" i="3"/>
  <c r="M35" i="3"/>
  <c r="M40" i="3" s="1"/>
  <c r="N35" i="3"/>
  <c r="O35" i="3"/>
  <c r="P35" i="3"/>
  <c r="Q35" i="3"/>
  <c r="Q40" i="3" s="1"/>
  <c r="N40" i="3"/>
  <c r="M6" i="2"/>
  <c r="N6" i="2"/>
  <c r="O6" i="2"/>
  <c r="P6" i="2"/>
  <c r="Q6" i="2"/>
  <c r="M7" i="2"/>
  <c r="N7" i="2"/>
  <c r="O7" i="2"/>
  <c r="P7" i="2"/>
  <c r="P20" i="2" s="1"/>
  <c r="Q7" i="2"/>
  <c r="M12" i="2"/>
  <c r="M20" i="2" s="1"/>
  <c r="N12" i="2"/>
  <c r="O12" i="2"/>
  <c r="P12" i="2"/>
  <c r="Q12" i="2"/>
  <c r="M21" i="2"/>
  <c r="N21" i="2"/>
  <c r="O21" i="2"/>
  <c r="P21" i="2"/>
  <c r="Q21" i="2"/>
  <c r="M35" i="1"/>
  <c r="N35" i="1"/>
  <c r="O35" i="1"/>
  <c r="P35" i="1"/>
  <c r="P33" i="1" s="1"/>
  <c r="P44" i="1" s="1"/>
  <c r="Q35" i="1"/>
  <c r="M38" i="1"/>
  <c r="N38" i="1"/>
  <c r="O38" i="1"/>
  <c r="P38" i="1"/>
  <c r="Q38" i="1"/>
  <c r="M10" i="1"/>
  <c r="M8" i="1" s="1"/>
  <c r="N10" i="1"/>
  <c r="N8" i="1" s="1"/>
  <c r="O10" i="1"/>
  <c r="O8" i="1" s="1"/>
  <c r="P10" i="1"/>
  <c r="P8" i="1" s="1"/>
  <c r="Q10" i="1"/>
  <c r="Q8" i="1" s="1"/>
  <c r="M18" i="1"/>
  <c r="M8" i="4" s="1"/>
  <c r="N18" i="1"/>
  <c r="O18" i="1"/>
  <c r="P18" i="1"/>
  <c r="P8" i="4" s="1"/>
  <c r="Q18" i="1"/>
  <c r="M28" i="1" l="1"/>
  <c r="P25" i="2"/>
  <c r="P30" i="2" s="1"/>
  <c r="P32" i="2" s="1"/>
  <c r="P35" i="2" s="1"/>
  <c r="P8" i="3" s="1"/>
  <c r="P16" i="3" s="1"/>
  <c r="N28" i="3"/>
  <c r="O8" i="4"/>
  <c r="P28" i="1"/>
  <c r="N33" i="1"/>
  <c r="N44" i="1" s="1"/>
  <c r="M25" i="2"/>
  <c r="M30" i="2" s="1"/>
  <c r="M32" i="2" s="1"/>
  <c r="M35" i="2" s="1"/>
  <c r="N20" i="2"/>
  <c r="N28" i="1"/>
  <c r="O28" i="1"/>
  <c r="M16" i="4"/>
  <c r="P45" i="1"/>
  <c r="M19" i="4"/>
  <c r="M17" i="4"/>
  <c r="M21" i="4"/>
  <c r="M20" i="4"/>
  <c r="M8" i="3"/>
  <c r="M16" i="3" s="1"/>
  <c r="M41" i="3" s="1"/>
  <c r="M43" i="3" s="1"/>
  <c r="N25" i="2"/>
  <c r="N30" i="2" s="1"/>
  <c r="N32" i="2" s="1"/>
  <c r="N35" i="2" s="1"/>
  <c r="N9" i="4"/>
  <c r="N8" i="4"/>
  <c r="N16" i="4"/>
  <c r="O33" i="1"/>
  <c r="O44" i="1" s="1"/>
  <c r="O45" i="1" s="1"/>
  <c r="O40" i="3"/>
  <c r="O28" i="3"/>
  <c r="M9" i="4"/>
  <c r="P17" i="4"/>
  <c r="P19" i="4"/>
  <c r="P9" i="4"/>
  <c r="N15" i="4"/>
  <c r="P20" i="4"/>
  <c r="Q8" i="4"/>
  <c r="Q33" i="1"/>
  <c r="Q44" i="1" s="1"/>
  <c r="M33" i="1"/>
  <c r="O20" i="2"/>
  <c r="O25" i="2" s="1"/>
  <c r="O30" i="2" s="1"/>
  <c r="O32" i="2" s="1"/>
  <c r="O35" i="2" s="1"/>
  <c r="O17" i="4" s="1"/>
  <c r="O9" i="4"/>
  <c r="Q20" i="2"/>
  <c r="Q25" i="2" s="1"/>
  <c r="Q30" i="2" s="1"/>
  <c r="Q32" i="2" s="1"/>
  <c r="Q35" i="2" s="1"/>
  <c r="Q17" i="4" s="1"/>
  <c r="Q9" i="4"/>
  <c r="Q28" i="1"/>
  <c r="Q45" i="1" s="1"/>
  <c r="Q16" i="4"/>
  <c r="P16" i="4"/>
  <c r="P15" i="4"/>
  <c r="P21" i="4"/>
  <c r="O16" i="4"/>
  <c r="P41" i="3"/>
  <c r="P43" i="3" s="1"/>
  <c r="C6" i="4"/>
  <c r="O19" i="4" l="1"/>
  <c r="O8" i="3"/>
  <c r="O16" i="3" s="1"/>
  <c r="O41" i="3" s="1"/>
  <c r="O43" i="3" s="1"/>
  <c r="O21" i="4"/>
  <c r="O20" i="4"/>
  <c r="N45" i="1"/>
  <c r="N20" i="4"/>
  <c r="N8" i="3"/>
  <c r="N16" i="3" s="1"/>
  <c r="N41" i="3" s="1"/>
  <c r="N43" i="3" s="1"/>
  <c r="N19" i="4"/>
  <c r="N17" i="4"/>
  <c r="N21" i="4"/>
  <c r="M44" i="1"/>
  <c r="M45" i="1" s="1"/>
  <c r="M15" i="4"/>
  <c r="O15" i="4"/>
  <c r="Q15" i="4"/>
  <c r="Q20" i="4"/>
  <c r="Q21" i="4"/>
  <c r="Q19" i="4"/>
  <c r="Q8" i="3"/>
  <c r="Q16" i="3" s="1"/>
  <c r="Q41" i="3" s="1"/>
  <c r="Q43" i="3" s="1"/>
  <c r="C18" i="3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9" i="4" l="1"/>
  <c r="F8" i="4"/>
  <c r="F33" i="1"/>
  <c r="F44" i="1" l="1"/>
  <c r="F10" i="1"/>
  <c r="F8" i="1" s="1"/>
  <c r="F28" i="1" s="1"/>
  <c r="F45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B12" i="2"/>
  <c r="L20" i="2"/>
  <c r="H20" i="2"/>
  <c r="C20" i="2"/>
  <c r="L35" i="1"/>
  <c r="K35" i="1"/>
  <c r="J35" i="1"/>
  <c r="I35" i="1"/>
  <c r="H35" i="1"/>
  <c r="H33" i="1" s="1"/>
  <c r="G35" i="1"/>
  <c r="E35" i="1"/>
  <c r="D35" i="1"/>
  <c r="C35" i="1"/>
  <c r="B35" i="1"/>
  <c r="L18" i="1"/>
  <c r="K18" i="1"/>
  <c r="J18" i="1"/>
  <c r="I18" i="1"/>
  <c r="H18" i="1"/>
  <c r="G18" i="1"/>
  <c r="E18" i="1"/>
  <c r="D18" i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H28" i="1" l="1"/>
  <c r="L28" i="1"/>
  <c r="I28" i="1"/>
  <c r="J28" i="1"/>
  <c r="D28" i="1"/>
  <c r="E28" i="1"/>
  <c r="G28" i="1"/>
  <c r="K28" i="1"/>
  <c r="C28" i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G16" i="4"/>
  <c r="G33" i="1"/>
  <c r="G44" i="1" s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B44" i="1"/>
  <c r="B45" i="1" s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G45" i="1" l="1"/>
  <c r="E45" i="1"/>
  <c r="D45" i="1"/>
  <c r="L45" i="1"/>
  <c r="K45" i="1"/>
  <c r="J45" i="1"/>
  <c r="H45" i="1"/>
  <c r="D21" i="4"/>
  <c r="D19" i="4"/>
  <c r="F17" i="4"/>
  <c r="F19" i="4"/>
  <c r="F8" i="3"/>
  <c r="F16" i="3" s="1"/>
  <c r="F20" i="4"/>
  <c r="F21" i="4"/>
  <c r="D20" i="4"/>
  <c r="D17" i="4"/>
  <c r="D8" i="3"/>
  <c r="D16" i="3" s="1"/>
  <c r="D41" i="3" s="1"/>
  <c r="D43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I45" i="1" s="1"/>
  <c r="C44" i="1"/>
  <c r="C45" i="1" s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</calcChain>
</file>

<file path=xl/sharedStrings.xml><?xml version="1.0" encoding="utf-8"?>
<sst xmlns="http://schemas.openxmlformats.org/spreadsheetml/2006/main" count="243" uniqueCount="205">
  <si>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</si>
  <si>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</si>
  <si>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</si>
  <si>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</si>
  <si>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</si>
  <si>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</si>
  <si>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</si>
  <si>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</si>
  <si>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</si>
  <si>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</si>
  <si>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</si>
  <si>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</si>
  <si>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</si>
  <si>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</si>
  <si>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</si>
  <si>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</si>
  <si>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</si>
  <si>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</si>
  <si>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</si>
  <si>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</si>
  <si>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</si>
  <si>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</si>
  <si>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</si>
  <si>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</si>
  <si>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</si>
  <si>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</si>
  <si>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</si>
  <si>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</si>
  <si>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</si>
  <si>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</si>
  <si>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</si>
  <si>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</si>
  <si>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</si>
  <si>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</si>
  <si>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</si>
  <si>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</si>
  <si>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</si>
  <si>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</si>
  <si>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</si>
  <si>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</si>
  <si>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</si>
  <si>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</si>
  <si>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</si>
  <si>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</si>
  <si>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</si>
  <si>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</si>
  <si>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</si>
  <si>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</si>
  <si>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</si>
  <si>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</si>
  <si>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</si>
  <si>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</si>
  <si>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</si>
  <si>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</si>
  <si>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</si>
  <si>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</si>
  <si>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</si>
  <si>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</si>
  <si>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</si>
  <si>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</si>
  <si>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</si>
  <si>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</si>
  <si>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</si>
  <si>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</si>
  <si>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</si>
  <si>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</si>
  <si>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</si>
  <si>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</si>
  <si>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</si>
  <si>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</si>
  <si>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</si>
  <si>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</si>
  <si>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</si>
  <si>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</si>
  <si>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</si>
  <si>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</si>
  <si>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</si>
  <si>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</si>
  <si>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</si>
  <si>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</si>
  <si>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</si>
  <si>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</si>
  <si>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</si>
  <si>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</si>
  <si>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</si>
  <si>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</si>
  <si>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</si>
  <si>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</si>
  <si>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</si>
  <si>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</si>
  <si>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</si>
  <si>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</si>
  <si>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</si>
  <si>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</si>
  <si>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</si>
  <si>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</si>
  <si>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</si>
  <si>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</si>
  <si>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</si>
  <si>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</si>
  <si>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</si>
  <si>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</si>
  <si>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</si>
  <si>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</si>
  <si>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</si>
  <si>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</si>
  <si>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</si>
  <si>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</si>
  <si>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</si>
  <si>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</si>
  <si>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</si>
  <si>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</si>
  <si>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</si>
  <si>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</si>
  <si>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</si>
  <si>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</si>
  <si>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</si>
  <si>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</si>
  <si>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</si>
  <si>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</si>
  <si>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</si>
  <si>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</si>
  <si>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</si>
  <si>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</si>
  <si>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</si>
  <si>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</si>
  <si>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</si>
  <si>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</si>
  <si>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</si>
  <si>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</si>
  <si>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</si>
  <si>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</si>
  <si>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</si>
  <si>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</si>
  <si>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</si>
  <si>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</si>
  <si>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</si>
  <si>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</si>
  <si>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</si>
  <si>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</si>
  <si>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</si>
  <si>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</si>
  <si>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</si>
  <si>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</si>
  <si>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</si>
  <si>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</si>
  <si>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</si>
  <si>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</si>
  <si>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</si>
  <si>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</si>
  <si>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</si>
  <si>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</si>
  <si>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</si>
  <si>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</si>
  <si>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</si>
  <si>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</si>
  <si>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</si>
  <si>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</si>
  <si>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</si>
  <si>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</si>
  <si>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</si>
  <si>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</si>
  <si>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</si>
  <si>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</si>
  <si>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 xml:space="preserve">1. Dane za okres historyczny - trzy poprzednie lata obrachunkowe n-3, n-2 i n-1 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</si>
  <si>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</si>
  <si>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</si>
  <si>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</si>
  <si>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KOMENTARZ: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</si>
  <si>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</si>
  <si>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</si>
  <si>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</si>
  <si>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</si>
  <si>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</si>
  <si>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</si>
  <si>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</si>
  <si>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</si>
  <si>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</si>
  <si>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</si>
  <si>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</si>
  <si>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</si>
  <si>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</si>
  <si>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</si>
  <si>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 xml:space="preserve">W Tabeli 1 Bilans należy uzupełnić daty końca poszczególnych okresów objętych prognozą - w białych polach oznaczonych "…". Wpisane daty automatycznie </t>
  </si>
  <si>
    <t>zostaną przeniesione do Tabel 2, 3 i 4.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</si>
  <si>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</si>
  <si>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</si>
  <si>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</si>
  <si>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</si>
  <si>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</si>
  <si>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</si>
  <si>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</si>
  <si>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</si>
  <si>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W przypadku wnioskodawców bez historii finansowej ocena zostanie dokonana na podstawie prognoz finansowych sporządzonych na okres realizacji oraz okres trwałości projektu.</t>
  </si>
  <si>
    <t>W modelu należy przedstawić dane historyczne oraz prognozę na okres realizacji oraz okres trwałości projektu.</t>
  </si>
  <si>
    <t xml:space="preserve">    Pierwszym rokiem prognozy jest rok n, ostatnim - rok zakończenia okresu trwałości projektu.</t>
  </si>
  <si>
    <t>2. Prognoza finansowa (w pełnych okresach rocznych) sporządzona  na okres realizacji projektu i na okres trwałości projektu</t>
  </si>
  <si>
    <t>n + 7</t>
  </si>
  <si>
    <t>n + 8</t>
  </si>
  <si>
    <t>n + 9</t>
  </si>
  <si>
    <t>n + 10</t>
  </si>
  <si>
    <t>n + 11</t>
  </si>
  <si>
    <r>
      <t>Sporządzając prognozę należy uwzględnić wskazówki zawarte w Instrukcji wypełniania wniosku o dofi</t>
    </r>
    <r>
      <rPr>
        <sz val="11"/>
        <rFont val="Calibri"/>
        <family val="2"/>
        <charset val="238"/>
        <scheme val="minor"/>
      </rPr>
      <t>nansowanie - w Sekcji O.</t>
    </r>
    <r>
      <rPr>
        <sz val="11"/>
        <color theme="1"/>
        <rFont val="Calibri"/>
        <family val="2"/>
        <charset val="238"/>
        <scheme val="minor"/>
      </rPr>
      <t xml:space="preserve"> "Sytuacja finansowa wnioskodawcy - Analiza ekonomiczno-finansowa".</t>
    </r>
  </si>
  <si>
    <t>Dane Wnioskodawcy/Partnera</t>
  </si>
  <si>
    <t>Wyjaśnienie: w poniższej tabeli należy wpisać datę końca okresu w formacie DD.MM.RRRR (np. 31.12.2018), a dla okresu bieżącego - datę (np. 30.06.2019) oraz wybrać z listy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</si>
</sst>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6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2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9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7" fillId="5" borderId="0" xfId="0" applyFont="1" applyFill="1" applyProtection="1">
      <protection hidden="1"/>
    </xf>
    <xf numFmtId="0" fontId="17" fillId="5" borderId="0" xfId="0" applyFont="1" applyFill="1" applyBorder="1" applyAlignment="1" applyProtection="1">
      <alignment horizontal="left" vertical="top"/>
      <protection hidden="1"/>
    </xf>
    <xf numFmtId="4" fontId="4" fillId="6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0" xfId="0" applyNumberFormat="1" applyFont="1" applyBorder="1" applyAlignment="1" applyProtection="1">
      <alignment horizontal="right" vertical="center"/>
      <protection hidden="1"/>
    </xf>
    <xf numFmtId="4" fontId="4" fillId="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 applyProtection="1">
      <protection hidden="1"/>
    </xf>
    <xf numFmtId="4" fontId="6" fillId="10" borderId="0" xfId="0" applyNumberFormat="1" applyFont="1" applyFill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5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4" fontId="2" fillId="6" borderId="27" xfId="0" applyNumberFormat="1" applyFont="1" applyFill="1" applyBorder="1" applyAlignment="1" applyProtection="1">
      <alignment horizontal="center" vertical="center"/>
      <protection hidden="1"/>
    </xf>
    <xf numFmtId="4" fontId="2" fillId="6" borderId="28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/>
      <protection hidden="1"/>
    </xf>
    <xf numFmtId="4" fontId="2" fillId="7" borderId="29" xfId="0" applyNumberFormat="1" applyFont="1" applyFill="1" applyBorder="1" applyAlignment="1" applyProtection="1">
      <alignment horizontal="center" vertical="center"/>
      <protection hidden="1"/>
    </xf>
    <xf numFmtId="4" fontId="2" fillId="7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5" xfId="0" applyFont="1" applyFill="1" applyBorder="1" applyAlignment="1" applyProtection="1">
      <alignment horizontal="center" vertical="center"/>
      <protection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2" fillId="6" borderId="29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8" fillId="6" borderId="30" xfId="0" applyFont="1" applyFill="1" applyBorder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8" fillId="6" borderId="29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6"/>
  <sheetViews>
    <sheetView showGridLines="0" zoomScale="70" zoomScaleNormal="70" workbookViewId="0">
      <selection activeCell="B2" sqref="B2:Q68"/>
    </sheetView>
  </sheetViews>
  <sheetFormatPr defaultRowHeight="15" x14ac:dyDescent="0.25"/>
  <cols>
    <col min="1" max="1" width="9.140625" style="76"/>
    <col min="2" max="2" width="32.42578125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130</v>
      </c>
    </row>
    <row r="3" spans="1:14" x14ac:dyDescent="0.25">
      <c r="B3" s="77"/>
    </row>
    <row r="4" spans="1:14" x14ac:dyDescent="0.25">
      <c r="B4" s="78" t="s">
        <v>169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165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163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187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x14ac:dyDescent="0.25">
      <c r="A11" s="76" t="s">
        <v>95</v>
      </c>
      <c r="B11" s="80" t="s">
        <v>203</v>
      </c>
    </row>
    <row r="12" spans="1:14" ht="15.75" thickBot="1" x14ac:dyDescent="0.3"/>
    <row r="13" spans="1:14" ht="15.75" thickBot="1" x14ac:dyDescent="0.3">
      <c r="B13" s="81" t="s">
        <v>96</v>
      </c>
      <c r="C13" s="75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4" ht="15.75" thickBot="1" x14ac:dyDescent="0.3">
      <c r="B14" s="81" t="s">
        <v>97</v>
      </c>
      <c r="C14" s="84"/>
      <c r="D14" s="85"/>
      <c r="E14" s="85"/>
      <c r="F14" s="85"/>
      <c r="G14" s="85"/>
      <c r="H14" s="85"/>
      <c r="I14" s="86"/>
      <c r="J14" s="86"/>
      <c r="K14" s="86"/>
      <c r="L14" s="86"/>
      <c r="M14" s="86"/>
      <c r="N14" s="87"/>
    </row>
    <row r="15" spans="1:14" x14ac:dyDescent="0.25">
      <c r="B15" s="88"/>
      <c r="C15" s="89"/>
      <c r="D15" s="89"/>
      <c r="E15" s="89"/>
      <c r="F15" s="89"/>
      <c r="G15" s="89"/>
      <c r="H15" s="89"/>
      <c r="I15" s="90"/>
      <c r="J15" s="90"/>
      <c r="K15" s="90"/>
      <c r="L15" s="90"/>
      <c r="M15" s="90"/>
      <c r="N15" s="90"/>
    </row>
    <row r="16" spans="1:14" ht="15.75" thickBot="1" x14ac:dyDescent="0.3">
      <c r="B16" s="90"/>
      <c r="C16" s="89"/>
      <c r="D16" s="89"/>
      <c r="E16" s="89"/>
      <c r="F16" s="89"/>
      <c r="G16" s="89"/>
      <c r="H16" s="89"/>
      <c r="I16" s="90"/>
      <c r="J16" s="90"/>
      <c r="K16" s="90"/>
      <c r="L16" s="90"/>
      <c r="M16" s="90"/>
      <c r="N16" s="90"/>
    </row>
    <row r="17" spans="1:16" ht="15.75" thickBot="1" x14ac:dyDescent="0.3">
      <c r="B17" s="91" t="s">
        <v>192</v>
      </c>
      <c r="C17" s="91"/>
      <c r="D17" s="91"/>
      <c r="E17" s="91"/>
      <c r="F17" s="92"/>
      <c r="G17" s="136"/>
      <c r="H17" s="137"/>
      <c r="I17" s="90"/>
      <c r="J17" s="90"/>
      <c r="K17" s="90"/>
      <c r="L17" s="90"/>
      <c r="M17" s="90"/>
      <c r="N17" s="90"/>
    </row>
    <row r="18" spans="1:16" x14ac:dyDescent="0.25">
      <c r="B18" s="93"/>
      <c r="C18" s="89"/>
      <c r="D18" s="89"/>
      <c r="E18" s="89"/>
      <c r="F18" s="89"/>
      <c r="G18" s="89"/>
      <c r="H18" s="89"/>
      <c r="I18" s="90"/>
      <c r="J18" s="90"/>
      <c r="K18" s="90"/>
      <c r="L18" s="90"/>
      <c r="M18" s="90"/>
      <c r="N18" s="90"/>
    </row>
    <row r="19" spans="1:16" x14ac:dyDescent="0.25"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16" ht="15.75" thickBot="1" x14ac:dyDescent="0.3">
      <c r="C20" s="142" t="s">
        <v>98</v>
      </c>
      <c r="D20" s="142"/>
    </row>
    <row r="21" spans="1:16" ht="51.75" customHeight="1" thickBot="1" x14ac:dyDescent="0.3">
      <c r="B21" s="94" t="s">
        <v>173</v>
      </c>
      <c r="C21" s="143" t="s">
        <v>92</v>
      </c>
      <c r="D21" s="144"/>
      <c r="E21" s="95" t="s">
        <v>99</v>
      </c>
    </row>
    <row r="22" spans="1:16" x14ac:dyDescent="0.25">
      <c r="B22" s="96"/>
      <c r="C22" s="97"/>
      <c r="D22" s="97"/>
      <c r="F22" s="95"/>
    </row>
    <row r="23" spans="1:16" x14ac:dyDescent="0.25">
      <c r="A23" s="4"/>
    </row>
    <row r="24" spans="1:16" ht="15.75" thickBot="1" x14ac:dyDescent="0.3">
      <c r="A24" s="4"/>
      <c r="B24" s="96"/>
      <c r="C24" s="97"/>
      <c r="D24" s="98" t="s">
        <v>98</v>
      </c>
      <c r="F24" s="98"/>
    </row>
    <row r="25" spans="1:16" ht="57.75" customHeight="1" thickBot="1" x14ac:dyDescent="0.3">
      <c r="A25" s="4"/>
      <c r="B25" s="147" t="s">
        <v>178</v>
      </c>
      <c r="C25" s="148"/>
      <c r="D25" s="139" t="s">
        <v>92</v>
      </c>
      <c r="E25" s="140"/>
      <c r="F25" s="141"/>
      <c r="G25" s="99" t="s">
        <v>99</v>
      </c>
    </row>
    <row r="26" spans="1:16" x14ac:dyDescent="0.25">
      <c r="A26" s="4"/>
    </row>
    <row r="27" spans="1:16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x14ac:dyDescent="0.25"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16" x14ac:dyDescent="0.25">
      <c r="A29" s="101" t="s">
        <v>182</v>
      </c>
      <c r="B29" s="77" t="s">
        <v>155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B30" s="102" t="s">
        <v>194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x14ac:dyDescent="0.25"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  <row r="32" spans="1:16" x14ac:dyDescent="0.25">
      <c r="B32" s="77" t="s">
        <v>164</v>
      </c>
      <c r="C32" s="103"/>
      <c r="D32" s="103"/>
      <c r="E32" s="103"/>
      <c r="F32" s="103"/>
      <c r="G32" s="103"/>
      <c r="H32" s="103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77" t="s">
        <v>134</v>
      </c>
      <c r="C33" s="103"/>
      <c r="D33" s="103"/>
      <c r="E33" s="103"/>
      <c r="F33" s="103"/>
      <c r="G33" s="103"/>
      <c r="H33" s="103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2:16" x14ac:dyDescent="0.25">
      <c r="B35" s="78" t="s">
        <v>204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79"/>
      <c r="P35" s="125"/>
    </row>
    <row r="36" spans="2:16" x14ac:dyDescent="0.25">
      <c r="B36" s="78" t="s">
        <v>191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79"/>
      <c r="P36" s="126"/>
    </row>
    <row r="37" spans="2:16" ht="15" customHeight="1" x14ac:dyDescent="0.25">
      <c r="B37" s="78" t="s">
        <v>162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79"/>
      <c r="P37" s="126"/>
    </row>
    <row r="38" spans="2:16" ht="16.5" customHeight="1" x14ac:dyDescent="0.25">
      <c r="B38" s="78" t="s">
        <v>193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79"/>
      <c r="P38" s="126"/>
    </row>
    <row r="39" spans="2:16" ht="12.75" customHeight="1" thickBot="1" x14ac:dyDescent="0.3">
      <c r="C39" s="100"/>
      <c r="E39" s="100"/>
      <c r="F39" s="100"/>
      <c r="G39" s="100"/>
      <c r="H39" s="100"/>
      <c r="N39" s="100"/>
      <c r="O39" s="100"/>
      <c r="P39" s="100"/>
    </row>
    <row r="40" spans="2:16" ht="39.75" customHeight="1" x14ac:dyDescent="0.25">
      <c r="B40" s="104" t="s">
        <v>131</v>
      </c>
      <c r="C40" s="105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40.5" customHeight="1" x14ac:dyDescent="0.25">
      <c r="B41" s="106" t="s">
        <v>132</v>
      </c>
      <c r="C41" s="107"/>
      <c r="E41" s="95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2:16" ht="39.75" customHeight="1" x14ac:dyDescent="0.25">
      <c r="B42" s="106" t="s">
        <v>133</v>
      </c>
      <c r="C42" s="107"/>
      <c r="E42" s="95"/>
      <c r="F42" s="100"/>
      <c r="G42" s="100"/>
      <c r="H42" s="100"/>
      <c r="J42" s="100"/>
      <c r="K42" s="100"/>
      <c r="L42" s="100"/>
      <c r="M42" s="100"/>
      <c r="N42" s="100"/>
      <c r="O42" s="100"/>
      <c r="P42" s="100"/>
    </row>
    <row r="43" spans="2:16" ht="39.75" customHeight="1" x14ac:dyDescent="0.25">
      <c r="B43" s="145" t="s">
        <v>170</v>
      </c>
      <c r="C43" s="107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2:16" ht="39.75" customHeight="1" thickBot="1" x14ac:dyDescent="0.3">
      <c r="B44" s="146"/>
      <c r="C44" s="108" t="s">
        <v>157</v>
      </c>
      <c r="D44" s="109">
        <v>2</v>
      </c>
      <c r="E44" s="99" t="s">
        <v>99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2:16" x14ac:dyDescent="0.2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2:16" x14ac:dyDescent="0.25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2:16" ht="32.25" customHeight="1" x14ac:dyDescent="0.25">
      <c r="B47" s="138" t="s">
        <v>176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79"/>
      <c r="O47" s="100"/>
      <c r="P47" s="100"/>
    </row>
    <row r="48" spans="2:16" ht="22.5" customHeight="1" thickBot="1" x14ac:dyDescent="0.3">
      <c r="B48" s="138" t="s">
        <v>154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79"/>
      <c r="O48" s="100"/>
      <c r="P48" s="100"/>
    </row>
    <row r="49" spans="2:18" ht="22.5" customHeight="1" x14ac:dyDescent="0.25">
      <c r="B49" s="110" t="s">
        <v>168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  <c r="O49" s="100"/>
      <c r="P49" s="100"/>
    </row>
    <row r="50" spans="2:18" ht="22.5" customHeight="1" x14ac:dyDescent="0.25"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100"/>
      <c r="P50" s="100"/>
    </row>
    <row r="51" spans="2:18" ht="22.5" customHeight="1" x14ac:dyDescent="0.25"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100"/>
      <c r="P51" s="100"/>
    </row>
    <row r="52" spans="2:18" ht="22.5" customHeight="1" x14ac:dyDescent="0.25"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100"/>
      <c r="P52" s="100"/>
    </row>
    <row r="53" spans="2:18" ht="22.5" customHeight="1" x14ac:dyDescent="0.25"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100"/>
      <c r="P53" s="100"/>
    </row>
    <row r="54" spans="2:18" ht="22.5" customHeight="1" thickBot="1" x14ac:dyDescent="0.3">
      <c r="B54" s="116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8"/>
      <c r="O54" s="100"/>
      <c r="P54" s="100"/>
    </row>
    <row r="55" spans="2:18" x14ac:dyDescent="0.25">
      <c r="B55" s="96"/>
      <c r="C55" s="119"/>
      <c r="D55" s="95"/>
    </row>
    <row r="56" spans="2:18" x14ac:dyDescent="0.25">
      <c r="B56" s="77" t="s">
        <v>196</v>
      </c>
      <c r="C56" s="120"/>
      <c r="D56" s="77"/>
      <c r="E56" s="77"/>
      <c r="F56" s="77"/>
      <c r="G56" s="77"/>
      <c r="H56" s="77"/>
    </row>
    <row r="57" spans="2:18" x14ac:dyDescent="0.25">
      <c r="B57" s="77" t="s">
        <v>195</v>
      </c>
      <c r="C57" s="120"/>
      <c r="D57" s="77"/>
      <c r="E57" s="77"/>
      <c r="F57" s="77"/>
      <c r="G57" s="77"/>
      <c r="H57" s="77"/>
    </row>
    <row r="58" spans="2:18" x14ac:dyDescent="0.25">
      <c r="B58" s="77"/>
      <c r="C58" s="77"/>
      <c r="D58" s="77"/>
      <c r="E58" s="77"/>
      <c r="F58" s="77"/>
      <c r="G58" s="77"/>
      <c r="H58" s="77"/>
    </row>
    <row r="61" spans="2:18" ht="18" customHeight="1" x14ac:dyDescent="0.25">
      <c r="B61" s="138" t="s">
        <v>175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78"/>
      <c r="O61" s="78"/>
      <c r="P61" s="78"/>
      <c r="Q61" s="78"/>
      <c r="R61" s="78"/>
    </row>
    <row r="62" spans="2:18" ht="18.75" customHeight="1" x14ac:dyDescent="0.25">
      <c r="B62" s="78" t="s">
        <v>202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</row>
    <row r="63" spans="2:18" ht="19.5" customHeight="1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</row>
    <row r="64" spans="2:18" ht="19.5" hidden="1" customHeight="1" x14ac:dyDescent="0.2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</row>
    <row r="65" spans="2:18" ht="19.5" customHeight="1" x14ac:dyDescent="0.25">
      <c r="B65" s="78" t="s">
        <v>183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</row>
    <row r="66" spans="2:18" ht="19.5" customHeight="1" x14ac:dyDescent="0.25">
      <c r="B66" s="78" t="s">
        <v>184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</row>
  </sheetData>
  <sheetProtection algorithmName="SHA-512" hashValue="Nl6EMgEKC+IhBSWPjI29CJCQcA8RIucAgTsraOZ8BZg6JSv6UVZfqLHD2wbX2wL99injT+kEVgLSoluSnu2q7w==" saltValue="uvUwRUpq0QrhbdPtf4hL5Q==" spinCount="100000" sheet="1" objects="1" scenarios="1"/>
  <protectedRanges>
    <protectedRange sqref="C13:N14 G17:H17 C21:D21 D25:F25 C40:C43 D44 B49:N54" name="Rozstęp1"/>
  </protectedRanges>
  <mergeCells count="9">
    <mergeCell ref="G17:H17"/>
    <mergeCell ref="B61:M61"/>
    <mergeCell ref="B47:M47"/>
    <mergeCell ref="B48:M48"/>
    <mergeCell ref="D25:F25"/>
    <mergeCell ref="C20:D20"/>
    <mergeCell ref="C21:D21"/>
    <mergeCell ref="B43:B44"/>
    <mergeCell ref="B25:C25"/>
  </mergeCells>
  <dataValidations count="2">
    <dataValidation type="list" allowBlank="1" showInputMessage="1" showErrorMessage="1" sqref="C21:C22 C24 D25:F25">
      <formula1>wybór</formula1>
    </dataValidation>
    <dataValidation type="list" allowBlank="1" showInputMessage="1" showErrorMessage="1" sqref="D44">
      <formula1>kwartały</formula1>
    </dataValidation>
  </dataValidations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zoomScale="60" zoomScaleNormal="60" workbookViewId="0">
      <pane ySplit="6" topLeftCell="A7" activePane="bottomLeft" state="frozen"/>
      <selection activeCell="S35" sqref="S35"/>
      <selection pane="bottomLeft" activeCell="D54" sqref="D54"/>
    </sheetView>
  </sheetViews>
  <sheetFormatPr defaultRowHeight="15" x14ac:dyDescent="0.25"/>
  <cols>
    <col min="1" max="1" width="49" style="38" customWidth="1"/>
    <col min="2" max="12" width="15.7109375" style="33" customWidth="1"/>
    <col min="13" max="17" width="15.7109375" style="4" customWidth="1"/>
    <col min="18" max="16384" width="9.140625" style="4"/>
  </cols>
  <sheetData>
    <row r="1" spans="1:18" ht="15.75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8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8" x14ac:dyDescent="0.25">
      <c r="A3" s="14" t="s">
        <v>177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8" ht="18.75" customHeight="1" x14ac:dyDescent="0.25">
      <c r="A4" s="150" t="s">
        <v>2</v>
      </c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8" ht="15" customHeight="1" x14ac:dyDescent="0.25">
      <c r="A5" s="151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197</v>
      </c>
      <c r="N5" s="18" t="s">
        <v>198</v>
      </c>
      <c r="O5" s="18" t="s">
        <v>199</v>
      </c>
      <c r="P5" s="18" t="s">
        <v>200</v>
      </c>
      <c r="Q5" s="18" t="s">
        <v>201</v>
      </c>
    </row>
    <row r="6" spans="1:18" x14ac:dyDescent="0.25">
      <c r="A6" s="152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186</v>
      </c>
      <c r="G6" s="20" t="s">
        <v>186</v>
      </c>
      <c r="H6" s="20" t="s">
        <v>186</v>
      </c>
      <c r="I6" s="20" t="s">
        <v>186</v>
      </c>
      <c r="J6" s="20" t="s">
        <v>186</v>
      </c>
      <c r="K6" s="20" t="s">
        <v>186</v>
      </c>
      <c r="L6" s="20" t="s">
        <v>186</v>
      </c>
      <c r="M6" s="20" t="s">
        <v>186</v>
      </c>
      <c r="N6" s="20" t="s">
        <v>186</v>
      </c>
      <c r="O6" s="20" t="s">
        <v>186</v>
      </c>
      <c r="P6" s="20" t="s">
        <v>186</v>
      </c>
      <c r="Q6" s="20"/>
    </row>
    <row r="7" spans="1:18" x14ac:dyDescent="0.25">
      <c r="A7" s="21" t="s">
        <v>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34"/>
    </row>
    <row r="8" spans="1:18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  <c r="M8" s="55">
        <f t="shared" ref="M8:Q8" si="1">M9+M10+M16</f>
        <v>0</v>
      </c>
      <c r="N8" s="55">
        <f t="shared" si="1"/>
        <v>0</v>
      </c>
      <c r="O8" s="55">
        <f t="shared" si="1"/>
        <v>0</v>
      </c>
      <c r="P8" s="55">
        <f t="shared" si="1"/>
        <v>0</v>
      </c>
      <c r="Q8" s="127">
        <f t="shared" si="1"/>
        <v>0</v>
      </c>
      <c r="R8" s="134"/>
    </row>
    <row r="9" spans="1:18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8"/>
      <c r="R9" s="134"/>
    </row>
    <row r="10" spans="1:18" x14ac:dyDescent="0.25">
      <c r="A10" s="24" t="s">
        <v>16</v>
      </c>
      <c r="B10" s="55">
        <f>SUM(B11:B15)</f>
        <v>0</v>
      </c>
      <c r="C10" s="55">
        <f t="shared" ref="C10:L10" si="2">SUM(C11:C15)</f>
        <v>0</v>
      </c>
      <c r="D10" s="55">
        <f t="shared" si="2"/>
        <v>0</v>
      </c>
      <c r="E10" s="55">
        <f t="shared" si="2"/>
        <v>0</v>
      </c>
      <c r="F10" s="55">
        <f t="shared" si="2"/>
        <v>0</v>
      </c>
      <c r="G10" s="55">
        <f t="shared" si="2"/>
        <v>0</v>
      </c>
      <c r="H10" s="55">
        <f t="shared" si="2"/>
        <v>0</v>
      </c>
      <c r="I10" s="55">
        <f t="shared" si="2"/>
        <v>0</v>
      </c>
      <c r="J10" s="55">
        <f t="shared" si="2"/>
        <v>0</v>
      </c>
      <c r="K10" s="55">
        <f t="shared" si="2"/>
        <v>0</v>
      </c>
      <c r="L10" s="55">
        <f t="shared" si="2"/>
        <v>0</v>
      </c>
      <c r="M10" s="55">
        <f t="shared" ref="M10:Q10" si="3">SUM(M11:M15)</f>
        <v>0</v>
      </c>
      <c r="N10" s="55">
        <f t="shared" si="3"/>
        <v>0</v>
      </c>
      <c r="O10" s="55">
        <f t="shared" si="3"/>
        <v>0</v>
      </c>
      <c r="P10" s="55">
        <f t="shared" si="3"/>
        <v>0</v>
      </c>
      <c r="Q10" s="127">
        <f t="shared" si="3"/>
        <v>0</v>
      </c>
      <c r="R10" s="134"/>
    </row>
    <row r="11" spans="1:18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8"/>
      <c r="R11" s="134"/>
    </row>
    <row r="12" spans="1:18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8"/>
      <c r="R12" s="134"/>
    </row>
    <row r="13" spans="1:18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8"/>
      <c r="R13" s="134"/>
    </row>
    <row r="14" spans="1:18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8"/>
      <c r="R14" s="134"/>
    </row>
    <row r="15" spans="1:18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8"/>
      <c r="R15" s="134"/>
    </row>
    <row r="16" spans="1:18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8"/>
      <c r="R16" s="134"/>
    </row>
    <row r="17" spans="1:18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129"/>
      <c r="R17" s="134"/>
    </row>
    <row r="18" spans="1:18" x14ac:dyDescent="0.25">
      <c r="A18" s="22" t="s">
        <v>24</v>
      </c>
      <c r="B18" s="55">
        <f>B19+B20+B22+B24</f>
        <v>0</v>
      </c>
      <c r="C18" s="55">
        <f t="shared" ref="C18:L18" si="4">C19+C20+C22+C24</f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ref="M18:Q18" si="5">M19+M20+M22+M24</f>
        <v>0</v>
      </c>
      <c r="N18" s="55">
        <f t="shared" si="5"/>
        <v>0</v>
      </c>
      <c r="O18" s="55">
        <f t="shared" si="5"/>
        <v>0</v>
      </c>
      <c r="P18" s="55">
        <f t="shared" si="5"/>
        <v>0</v>
      </c>
      <c r="Q18" s="127">
        <f t="shared" si="5"/>
        <v>0</v>
      </c>
      <c r="R18" s="134"/>
    </row>
    <row r="19" spans="1:18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8"/>
      <c r="R19" s="134"/>
    </row>
    <row r="20" spans="1:18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8"/>
      <c r="R20" s="134"/>
    </row>
    <row r="21" spans="1:18" x14ac:dyDescent="0.25">
      <c r="A21" s="27" t="s">
        <v>140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8"/>
      <c r="R21" s="134"/>
    </row>
    <row r="22" spans="1:18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8"/>
      <c r="R22" s="134"/>
    </row>
    <row r="23" spans="1:18" x14ac:dyDescent="0.25">
      <c r="A23" s="26" t="s">
        <v>174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  <c r="M23" s="58"/>
      <c r="N23" s="58"/>
      <c r="O23" s="58"/>
      <c r="P23" s="58"/>
      <c r="Q23" s="129"/>
      <c r="R23" s="134"/>
    </row>
    <row r="24" spans="1:18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8"/>
      <c r="R24" s="134"/>
    </row>
    <row r="25" spans="1:18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  <c r="M25" s="58"/>
      <c r="N25" s="58"/>
      <c r="O25" s="58"/>
      <c r="P25" s="58"/>
      <c r="Q25" s="129"/>
      <c r="R25" s="134"/>
    </row>
    <row r="26" spans="1:18" x14ac:dyDescent="0.25">
      <c r="A26" s="29" t="s">
        <v>166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130"/>
      <c r="R26" s="134"/>
    </row>
    <row r="27" spans="1:18" x14ac:dyDescent="0.25">
      <c r="A27" s="29" t="s">
        <v>167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130"/>
      <c r="R27" s="134"/>
    </row>
    <row r="28" spans="1:18" x14ac:dyDescent="0.25">
      <c r="A28" s="22" t="s">
        <v>30</v>
      </c>
      <c r="B28" s="55">
        <f>B18+B8+B26+B27</f>
        <v>0</v>
      </c>
      <c r="C28" s="55">
        <f t="shared" ref="C28:L28" si="6">C18+C8+C26+C27</f>
        <v>0</v>
      </c>
      <c r="D28" s="55">
        <f t="shared" si="6"/>
        <v>0</v>
      </c>
      <c r="E28" s="55">
        <f t="shared" si="6"/>
        <v>0</v>
      </c>
      <c r="F28" s="55">
        <f t="shared" si="6"/>
        <v>0</v>
      </c>
      <c r="G28" s="55">
        <f t="shared" si="6"/>
        <v>0</v>
      </c>
      <c r="H28" s="55">
        <f t="shared" si="6"/>
        <v>0</v>
      </c>
      <c r="I28" s="55">
        <f t="shared" si="6"/>
        <v>0</v>
      </c>
      <c r="J28" s="55">
        <f t="shared" si="6"/>
        <v>0</v>
      </c>
      <c r="K28" s="55">
        <f t="shared" si="6"/>
        <v>0</v>
      </c>
      <c r="L28" s="55">
        <f t="shared" si="6"/>
        <v>0</v>
      </c>
      <c r="M28" s="55">
        <f t="shared" ref="M28:Q28" si="7">M18+M8+M26+M27</f>
        <v>0</v>
      </c>
      <c r="N28" s="55">
        <f t="shared" si="7"/>
        <v>0</v>
      </c>
      <c r="O28" s="55">
        <f t="shared" si="7"/>
        <v>0</v>
      </c>
      <c r="P28" s="55">
        <f t="shared" si="7"/>
        <v>0</v>
      </c>
      <c r="Q28" s="127">
        <f t="shared" si="7"/>
        <v>0</v>
      </c>
      <c r="R28" s="134"/>
    </row>
    <row r="29" spans="1:18" x14ac:dyDescent="0.25">
      <c r="A29" s="21" t="s">
        <v>31</v>
      </c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34"/>
    </row>
    <row r="30" spans="1:18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131"/>
      <c r="R30" s="134"/>
    </row>
    <row r="31" spans="1:18" x14ac:dyDescent="0.25">
      <c r="A31" s="30" t="s">
        <v>138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131"/>
      <c r="R31" s="134"/>
    </row>
    <row r="32" spans="1:18" x14ac:dyDescent="0.25">
      <c r="A32" s="31" t="s">
        <v>139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31"/>
      <c r="R32" s="134"/>
    </row>
    <row r="33" spans="1:18" ht="24" x14ac:dyDescent="0.25">
      <c r="A33" s="22" t="s">
        <v>33</v>
      </c>
      <c r="B33" s="55">
        <f t="shared" ref="B33:G33" si="8">B34+B35+B38+B42</f>
        <v>0</v>
      </c>
      <c r="C33" s="55">
        <f t="shared" si="8"/>
        <v>0</v>
      </c>
      <c r="D33" s="55">
        <f t="shared" si="8"/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ref="H33:L33" si="9">H34+H35+H38+H42</f>
        <v>0</v>
      </c>
      <c r="I33" s="55">
        <f t="shared" si="9"/>
        <v>0</v>
      </c>
      <c r="J33" s="55">
        <f t="shared" si="9"/>
        <v>0</v>
      </c>
      <c r="K33" s="55">
        <f t="shared" si="9"/>
        <v>0</v>
      </c>
      <c r="L33" s="55">
        <f t="shared" si="9"/>
        <v>0</v>
      </c>
      <c r="M33" s="55">
        <f t="shared" ref="M33:Q33" si="10">M34+M35+M38+M42</f>
        <v>0</v>
      </c>
      <c r="N33" s="55">
        <f t="shared" si="10"/>
        <v>0</v>
      </c>
      <c r="O33" s="55">
        <f t="shared" si="10"/>
        <v>0</v>
      </c>
      <c r="P33" s="55">
        <f t="shared" si="10"/>
        <v>0</v>
      </c>
      <c r="Q33" s="127">
        <f t="shared" si="10"/>
        <v>0</v>
      </c>
      <c r="R33" s="134"/>
    </row>
    <row r="34" spans="1:18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128"/>
      <c r="R34" s="134"/>
    </row>
    <row r="35" spans="1:18" x14ac:dyDescent="0.25">
      <c r="A35" s="24" t="s">
        <v>35</v>
      </c>
      <c r="B35" s="55">
        <f>B36+B37</f>
        <v>0</v>
      </c>
      <c r="C35" s="55">
        <f t="shared" ref="C35:L35" si="11">C36+C37</f>
        <v>0</v>
      </c>
      <c r="D35" s="55">
        <f t="shared" si="11"/>
        <v>0</v>
      </c>
      <c r="E35" s="55">
        <f t="shared" si="11"/>
        <v>0</v>
      </c>
      <c r="F35" s="55">
        <f t="shared" si="11"/>
        <v>0</v>
      </c>
      <c r="G35" s="55">
        <f t="shared" si="11"/>
        <v>0</v>
      </c>
      <c r="H35" s="55">
        <f t="shared" si="11"/>
        <v>0</v>
      </c>
      <c r="I35" s="55">
        <f t="shared" si="11"/>
        <v>0</v>
      </c>
      <c r="J35" s="55">
        <f t="shared" si="11"/>
        <v>0</v>
      </c>
      <c r="K35" s="55">
        <f t="shared" si="11"/>
        <v>0</v>
      </c>
      <c r="L35" s="55">
        <f t="shared" si="11"/>
        <v>0</v>
      </c>
      <c r="M35" s="55">
        <f t="shared" ref="M35:Q35" si="12">M36+M37</f>
        <v>0</v>
      </c>
      <c r="N35" s="55">
        <f t="shared" si="12"/>
        <v>0</v>
      </c>
      <c r="O35" s="55">
        <f t="shared" si="12"/>
        <v>0</v>
      </c>
      <c r="P35" s="55">
        <f t="shared" si="12"/>
        <v>0</v>
      </c>
      <c r="Q35" s="127">
        <f t="shared" si="12"/>
        <v>0</v>
      </c>
      <c r="R35" s="134"/>
    </row>
    <row r="36" spans="1:18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128"/>
      <c r="R36" s="134"/>
    </row>
    <row r="37" spans="1:18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28"/>
      <c r="R37" s="134"/>
    </row>
    <row r="38" spans="1:18" x14ac:dyDescent="0.25">
      <c r="A38" s="24" t="s">
        <v>142</v>
      </c>
      <c r="B38" s="55">
        <f>B39+B40+B41</f>
        <v>0</v>
      </c>
      <c r="C38" s="55">
        <f t="shared" ref="C38:L38" si="13">C39+C40+C41</f>
        <v>0</v>
      </c>
      <c r="D38" s="55">
        <f t="shared" si="13"/>
        <v>0</v>
      </c>
      <c r="E38" s="55">
        <f t="shared" si="13"/>
        <v>0</v>
      </c>
      <c r="F38" s="55">
        <f t="shared" si="13"/>
        <v>0</v>
      </c>
      <c r="G38" s="55">
        <f t="shared" si="13"/>
        <v>0</v>
      </c>
      <c r="H38" s="55">
        <f t="shared" si="13"/>
        <v>0</v>
      </c>
      <c r="I38" s="55">
        <f t="shared" si="13"/>
        <v>0</v>
      </c>
      <c r="J38" s="55">
        <f t="shared" si="13"/>
        <v>0</v>
      </c>
      <c r="K38" s="55">
        <f t="shared" si="13"/>
        <v>0</v>
      </c>
      <c r="L38" s="55">
        <f t="shared" si="13"/>
        <v>0</v>
      </c>
      <c r="M38" s="55">
        <f t="shared" ref="M38:Q38" si="14">M39+M40+M41</f>
        <v>0</v>
      </c>
      <c r="N38" s="55">
        <f t="shared" si="14"/>
        <v>0</v>
      </c>
      <c r="O38" s="55">
        <f t="shared" si="14"/>
        <v>0</v>
      </c>
      <c r="P38" s="55">
        <f t="shared" si="14"/>
        <v>0</v>
      </c>
      <c r="Q38" s="127">
        <f t="shared" si="14"/>
        <v>0</v>
      </c>
      <c r="R38" s="134"/>
    </row>
    <row r="39" spans="1:18" x14ac:dyDescent="0.25">
      <c r="A39" s="23" t="s">
        <v>135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128"/>
      <c r="R39" s="134"/>
    </row>
    <row r="40" spans="1:18" x14ac:dyDescent="0.25">
      <c r="A40" s="23" t="s">
        <v>136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128"/>
      <c r="R40" s="134"/>
    </row>
    <row r="41" spans="1:18" x14ac:dyDescent="0.25">
      <c r="A41" s="23" t="s">
        <v>137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128"/>
      <c r="R41" s="134"/>
    </row>
    <row r="42" spans="1:18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128"/>
      <c r="R42" s="134"/>
    </row>
    <row r="43" spans="1:18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32"/>
      <c r="R43" s="134"/>
    </row>
    <row r="44" spans="1:18" x14ac:dyDescent="0.25">
      <c r="A44" s="22" t="s">
        <v>141</v>
      </c>
      <c r="B44" s="62">
        <f>B30+B33</f>
        <v>0</v>
      </c>
      <c r="C44" s="62">
        <f t="shared" ref="C44:L44" si="15">C30+C33</f>
        <v>0</v>
      </c>
      <c r="D44" s="62">
        <f t="shared" si="15"/>
        <v>0</v>
      </c>
      <c r="E44" s="62">
        <f t="shared" si="15"/>
        <v>0</v>
      </c>
      <c r="F44" s="62">
        <f t="shared" si="15"/>
        <v>0</v>
      </c>
      <c r="G44" s="62">
        <f t="shared" si="15"/>
        <v>0</v>
      </c>
      <c r="H44" s="62">
        <f t="shared" si="15"/>
        <v>0</v>
      </c>
      <c r="I44" s="62">
        <f t="shared" si="15"/>
        <v>0</v>
      </c>
      <c r="J44" s="62">
        <f t="shared" si="15"/>
        <v>0</v>
      </c>
      <c r="K44" s="62">
        <f t="shared" si="15"/>
        <v>0</v>
      </c>
      <c r="L44" s="62">
        <f t="shared" si="15"/>
        <v>0</v>
      </c>
      <c r="M44" s="62">
        <f t="shared" ref="M44:Q44" si="16">M30+M33</f>
        <v>0</v>
      </c>
      <c r="N44" s="62">
        <f t="shared" si="16"/>
        <v>0</v>
      </c>
      <c r="O44" s="62">
        <f t="shared" si="16"/>
        <v>0</v>
      </c>
      <c r="P44" s="62">
        <f t="shared" si="16"/>
        <v>0</v>
      </c>
      <c r="Q44" s="133">
        <f t="shared" si="16"/>
        <v>0</v>
      </c>
      <c r="R44" s="134"/>
    </row>
    <row r="45" spans="1:18" x14ac:dyDescent="0.25">
      <c r="A45" s="4"/>
      <c r="B45" s="135">
        <f>B28-B44</f>
        <v>0</v>
      </c>
      <c r="C45" s="135">
        <f t="shared" ref="C45:Q45" si="17">C28-C44</f>
        <v>0</v>
      </c>
      <c r="D45" s="135">
        <f t="shared" si="17"/>
        <v>0</v>
      </c>
      <c r="E45" s="135">
        <f t="shared" si="17"/>
        <v>0</v>
      </c>
      <c r="F45" s="135">
        <f t="shared" si="17"/>
        <v>0</v>
      </c>
      <c r="G45" s="135">
        <f t="shared" si="17"/>
        <v>0</v>
      </c>
      <c r="H45" s="135">
        <f t="shared" si="17"/>
        <v>0</v>
      </c>
      <c r="I45" s="135">
        <f t="shared" si="17"/>
        <v>0</v>
      </c>
      <c r="J45" s="135">
        <f t="shared" si="17"/>
        <v>0</v>
      </c>
      <c r="K45" s="135">
        <f t="shared" si="17"/>
        <v>0</v>
      </c>
      <c r="L45" s="135">
        <f t="shared" si="17"/>
        <v>0</v>
      </c>
      <c r="M45" s="135">
        <f t="shared" si="17"/>
        <v>0</v>
      </c>
      <c r="N45" s="135">
        <f t="shared" si="17"/>
        <v>0</v>
      </c>
      <c r="O45" s="135">
        <f t="shared" si="17"/>
        <v>0</v>
      </c>
      <c r="P45" s="135">
        <f t="shared" si="17"/>
        <v>0</v>
      </c>
      <c r="Q45" s="135">
        <f t="shared" si="17"/>
        <v>0</v>
      </c>
    </row>
    <row r="46" spans="1:18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8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8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algorithmName="SHA-512" hashValue="//a0QQOXqzFOeCkK8v10IbqYFf2E7aA8kWHB4YsOqDWSnepplct2VGI+K/Rfqp4S/k/e8RaGOLE6ir7Zz3gQMQ==" saltValue="mXs+kpKUC6VILjaqWZfqGA==" spinCount="100000" sheet="1" objects="1" scenarios="1"/>
  <protectedRanges>
    <protectedRange sqref="B9:Q9 B11:Q17 B19:Q27 B30:Q32 B34:Q34 B36:Q37 B39:Q43 F6:Q6" name="Rozstęp2"/>
    <protectedRange algorithmName="SHA-512" hashValue="VtBx5/As+xTDttvXH5qoJ9Bp034o69H1JrUmJEJoTVZz0yBQIYNQGuJ90IQZ12PB0DPgzqj8OTJ7C5RNTDoYPA==" saltValue="524h2XbbzFtCFRUsCeuMuA==" spinCount="100000" sqref="B9:Q9 B11:Q17 B19:Q27" name="Rozstęp1_1"/>
  </protectedRanges>
  <mergeCells count="5">
    <mergeCell ref="A1:L1"/>
    <mergeCell ref="A4:A6"/>
    <mergeCell ref="B29:Q29"/>
    <mergeCell ref="B7:Q7"/>
    <mergeCell ref="B4:Q4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100</v>
      </c>
      <c r="H1" s="1" t="s">
        <v>101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102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103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104</v>
      </c>
      <c r="H5" s="1">
        <v>3</v>
      </c>
    </row>
    <row r="6" spans="2:10" x14ac:dyDescent="0.25">
      <c r="B6" s="1">
        <v>4</v>
      </c>
      <c r="D6" s="1">
        <v>2005</v>
      </c>
      <c r="F6" s="1" t="s">
        <v>105</v>
      </c>
      <c r="H6" s="1">
        <v>4</v>
      </c>
    </row>
    <row r="7" spans="2:10" x14ac:dyDescent="0.25">
      <c r="D7" s="1">
        <v>2006</v>
      </c>
      <c r="F7" s="1" t="s">
        <v>106</v>
      </c>
      <c r="H7" s="1">
        <v>5</v>
      </c>
    </row>
    <row r="8" spans="2:10" x14ac:dyDescent="0.25">
      <c r="D8" s="1">
        <v>2007</v>
      </c>
      <c r="F8" s="1" t="s">
        <v>107</v>
      </c>
      <c r="H8" s="1">
        <v>6</v>
      </c>
    </row>
    <row r="9" spans="2:10" x14ac:dyDescent="0.25">
      <c r="D9" s="1">
        <v>2008</v>
      </c>
      <c r="F9" s="1" t="s">
        <v>108</v>
      </c>
      <c r="H9" s="1">
        <v>7</v>
      </c>
    </row>
    <row r="10" spans="2:10" x14ac:dyDescent="0.25">
      <c r="D10" s="1">
        <v>2009</v>
      </c>
      <c r="F10" s="1" t="s">
        <v>109</v>
      </c>
      <c r="H10" s="1">
        <v>8</v>
      </c>
    </row>
    <row r="11" spans="2:10" x14ac:dyDescent="0.25">
      <c r="D11" s="1">
        <v>2010</v>
      </c>
      <c r="F11" s="1" t="s">
        <v>110</v>
      </c>
      <c r="H11" s="1">
        <v>9</v>
      </c>
    </row>
    <row r="12" spans="2:10" x14ac:dyDescent="0.25">
      <c r="D12" s="1">
        <v>2011</v>
      </c>
      <c r="F12" s="1" t="s">
        <v>111</v>
      </c>
      <c r="H12" s="1">
        <v>10</v>
      </c>
    </row>
    <row r="13" spans="2:10" x14ac:dyDescent="0.25">
      <c r="D13" s="1">
        <v>2012</v>
      </c>
      <c r="F13" s="1" t="s">
        <v>112</v>
      </c>
      <c r="H13" s="1">
        <v>11</v>
      </c>
    </row>
    <row r="14" spans="2:10" x14ac:dyDescent="0.25">
      <c r="D14" s="1">
        <v>2013</v>
      </c>
      <c r="F14" s="1" t="s">
        <v>113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view="pageBreakPreview" topLeftCell="B1" zoomScaleNormal="100" zoomScaleSheetLayoutView="100" workbookViewId="0">
      <pane ySplit="7" topLeftCell="A11" activePane="bottomLeft" state="frozen"/>
      <selection activeCell="S35" sqref="S35"/>
      <selection pane="bottomLeft" activeCell="F6" sqref="F6"/>
    </sheetView>
  </sheetViews>
  <sheetFormatPr defaultRowHeight="15" x14ac:dyDescent="0.25"/>
  <cols>
    <col min="1" max="1" width="46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42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Bilans!B5</f>
        <v>n - 3</v>
      </c>
      <c r="C5" s="43" t="str">
        <f>Bilans!C5</f>
        <v>n - 2</v>
      </c>
      <c r="D5" s="43" t="s">
        <v>156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  <c r="M5" s="43" t="s">
        <v>197</v>
      </c>
      <c r="N5" s="43" t="s">
        <v>198</v>
      </c>
      <c r="O5" s="43" t="s">
        <v>199</v>
      </c>
      <c r="P5" s="43" t="s">
        <v>200</v>
      </c>
      <c r="Q5" s="43" t="s">
        <v>201</v>
      </c>
    </row>
    <row r="6" spans="1:17" ht="1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  <c r="M6" s="44" t="str">
        <f>Bilans!M6</f>
        <v>…</v>
      </c>
      <c r="N6" s="44" t="str">
        <f>Bilans!N6</f>
        <v>…</v>
      </c>
      <c r="O6" s="44" t="str">
        <f>Bilans!O6</f>
        <v>…</v>
      </c>
      <c r="P6" s="44" t="str">
        <f>Bilans!P6</f>
        <v>…</v>
      </c>
      <c r="Q6" s="44">
        <f>Bilans!Q6</f>
        <v>0</v>
      </c>
    </row>
    <row r="7" spans="1:17" x14ac:dyDescent="0.25">
      <c r="A7" s="45" t="s">
        <v>188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ref="M7:Q7" si="1">M8+M9+M10+M11</f>
        <v>0</v>
      </c>
      <c r="N7" s="55">
        <f t="shared" si="1"/>
        <v>0</v>
      </c>
      <c r="O7" s="55">
        <f t="shared" si="1"/>
        <v>0</v>
      </c>
      <c r="P7" s="55">
        <f t="shared" si="1"/>
        <v>0</v>
      </c>
      <c r="Q7" s="55">
        <f t="shared" si="1"/>
        <v>0</v>
      </c>
    </row>
    <row r="8" spans="1:17" x14ac:dyDescent="0.25">
      <c r="A8" s="46" t="s">
        <v>189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24" x14ac:dyDescent="0.25">
      <c r="A9" s="46" t="s">
        <v>145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24" x14ac:dyDescent="0.25">
      <c r="A10" s="46" t="s">
        <v>114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x14ac:dyDescent="0.25">
      <c r="A11" s="46" t="s">
        <v>190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x14ac:dyDescent="0.25">
      <c r="A12" s="47" t="s">
        <v>44</v>
      </c>
      <c r="B12" s="55">
        <f>B13+B14+B15+B16+B17+B18+B19</f>
        <v>0</v>
      </c>
      <c r="C12" s="55">
        <f t="shared" ref="C12:L12" si="2">C13+C14+C15+C16+C17+C18+C19</f>
        <v>0</v>
      </c>
      <c r="D12" s="55">
        <f t="shared" si="2"/>
        <v>0</v>
      </c>
      <c r="E12" s="55">
        <f t="shared" si="2"/>
        <v>0</v>
      </c>
      <c r="F12" s="55">
        <f t="shared" si="2"/>
        <v>0</v>
      </c>
      <c r="G12" s="55">
        <f t="shared" si="2"/>
        <v>0</v>
      </c>
      <c r="H12" s="55">
        <f t="shared" si="2"/>
        <v>0</v>
      </c>
      <c r="I12" s="55">
        <f t="shared" si="2"/>
        <v>0</v>
      </c>
      <c r="J12" s="55">
        <f t="shared" si="2"/>
        <v>0</v>
      </c>
      <c r="K12" s="55">
        <f t="shared" si="2"/>
        <v>0</v>
      </c>
      <c r="L12" s="55">
        <f t="shared" si="2"/>
        <v>0</v>
      </c>
      <c r="M12" s="55">
        <f t="shared" ref="M12:Q12" si="3">M13+M14+M15+M16+M17+M18+M19</f>
        <v>0</v>
      </c>
      <c r="N12" s="55">
        <f t="shared" si="3"/>
        <v>0</v>
      </c>
      <c r="O12" s="55">
        <f t="shared" si="3"/>
        <v>0</v>
      </c>
      <c r="P12" s="55">
        <f t="shared" si="3"/>
        <v>0</v>
      </c>
      <c r="Q12" s="55">
        <f t="shared" si="3"/>
        <v>0</v>
      </c>
    </row>
    <row r="13" spans="1:17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x14ac:dyDescent="0.25">
      <c r="A14" s="48" t="s">
        <v>115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x14ac:dyDescent="0.25">
      <c r="A20" s="47" t="s">
        <v>51</v>
      </c>
      <c r="B20" s="55">
        <f t="shared" ref="B20:L20" si="4">B7-B12</f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ref="M20:Q20" si="5">M7-M12</f>
        <v>0</v>
      </c>
      <c r="N20" s="55">
        <f t="shared" si="5"/>
        <v>0</v>
      </c>
      <c r="O20" s="55">
        <f t="shared" si="5"/>
        <v>0</v>
      </c>
      <c r="P20" s="55">
        <f t="shared" si="5"/>
        <v>0</v>
      </c>
      <c r="Q20" s="55">
        <f t="shared" si="5"/>
        <v>0</v>
      </c>
    </row>
    <row r="21" spans="1:17" x14ac:dyDescent="0.25">
      <c r="A21" s="47" t="s">
        <v>52</v>
      </c>
      <c r="B21" s="55">
        <f>B22+B23</f>
        <v>0</v>
      </c>
      <c r="C21" s="55">
        <f t="shared" ref="C21:L21" si="6">C22+C23</f>
        <v>0</v>
      </c>
      <c r="D21" s="55">
        <f t="shared" si="6"/>
        <v>0</v>
      </c>
      <c r="E21" s="55">
        <f t="shared" si="6"/>
        <v>0</v>
      </c>
      <c r="F21" s="55">
        <f t="shared" si="6"/>
        <v>0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5">
        <f t="shared" si="6"/>
        <v>0</v>
      </c>
      <c r="L21" s="55">
        <f t="shared" si="6"/>
        <v>0</v>
      </c>
      <c r="M21" s="55">
        <f t="shared" ref="M21:Q21" si="7">M22+M23</f>
        <v>0</v>
      </c>
      <c r="N21" s="55">
        <f t="shared" si="7"/>
        <v>0</v>
      </c>
      <c r="O21" s="55">
        <f t="shared" si="7"/>
        <v>0</v>
      </c>
      <c r="P21" s="55">
        <f t="shared" si="7"/>
        <v>0</v>
      </c>
      <c r="Q21" s="55">
        <f t="shared" si="7"/>
        <v>0</v>
      </c>
    </row>
    <row r="22" spans="1:17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x14ac:dyDescent="0.25">
      <c r="A25" s="47" t="s">
        <v>56</v>
      </c>
      <c r="B25" s="55">
        <f>B21-B24+B20</f>
        <v>0</v>
      </c>
      <c r="C25" s="55">
        <f t="shared" ref="C25:L25" si="8">C21-C24+C20</f>
        <v>0</v>
      </c>
      <c r="D25" s="55">
        <f t="shared" si="8"/>
        <v>0</v>
      </c>
      <c r="E25" s="55">
        <f t="shared" si="8"/>
        <v>0</v>
      </c>
      <c r="F25" s="55">
        <f t="shared" si="8"/>
        <v>0</v>
      </c>
      <c r="G25" s="55">
        <f t="shared" si="8"/>
        <v>0</v>
      </c>
      <c r="H25" s="55">
        <f t="shared" si="8"/>
        <v>0</v>
      </c>
      <c r="I25" s="55">
        <f t="shared" si="8"/>
        <v>0</v>
      </c>
      <c r="J25" s="55">
        <f t="shared" si="8"/>
        <v>0</v>
      </c>
      <c r="K25" s="55">
        <f t="shared" si="8"/>
        <v>0</v>
      </c>
      <c r="L25" s="55">
        <f t="shared" si="8"/>
        <v>0</v>
      </c>
      <c r="M25" s="55">
        <f t="shared" ref="M25:Q25" si="9">M21-M24+M20</f>
        <v>0</v>
      </c>
      <c r="N25" s="55">
        <f t="shared" si="9"/>
        <v>0</v>
      </c>
      <c r="O25" s="55">
        <f t="shared" si="9"/>
        <v>0</v>
      </c>
      <c r="P25" s="55">
        <f t="shared" si="9"/>
        <v>0</v>
      </c>
      <c r="Q25" s="55">
        <f t="shared" si="9"/>
        <v>0</v>
      </c>
    </row>
    <row r="26" spans="1:17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x14ac:dyDescent="0.25">
      <c r="A30" s="47" t="s">
        <v>116</v>
      </c>
      <c r="B30" s="55">
        <f>B25+B26-B28</f>
        <v>0</v>
      </c>
      <c r="C30" s="55">
        <f t="shared" ref="C30:L30" si="10">C25+C26-C28</f>
        <v>0</v>
      </c>
      <c r="D30" s="55">
        <f t="shared" si="10"/>
        <v>0</v>
      </c>
      <c r="E30" s="55">
        <f t="shared" si="10"/>
        <v>0</v>
      </c>
      <c r="F30" s="55">
        <f t="shared" si="10"/>
        <v>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5">
        <f t="shared" si="10"/>
        <v>0</v>
      </c>
      <c r="L30" s="55">
        <f t="shared" si="10"/>
        <v>0</v>
      </c>
      <c r="M30" s="55">
        <f t="shared" ref="M30:Q30" si="11">M25+M26-M28</f>
        <v>0</v>
      </c>
      <c r="N30" s="55">
        <f t="shared" si="11"/>
        <v>0</v>
      </c>
      <c r="O30" s="55">
        <f t="shared" si="11"/>
        <v>0</v>
      </c>
      <c r="P30" s="55">
        <f t="shared" si="11"/>
        <v>0</v>
      </c>
      <c r="Q30" s="55">
        <f t="shared" si="11"/>
        <v>0</v>
      </c>
    </row>
    <row r="31" spans="1:17" x14ac:dyDescent="0.25">
      <c r="A31" s="49" t="s">
        <v>117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x14ac:dyDescent="0.25">
      <c r="A32" s="47" t="s">
        <v>118</v>
      </c>
      <c r="B32" s="55">
        <f>B30+B31</f>
        <v>0</v>
      </c>
      <c r="C32" s="55">
        <f t="shared" ref="C32:L32" si="12">C30+C31</f>
        <v>0</v>
      </c>
      <c r="D32" s="55">
        <f t="shared" si="12"/>
        <v>0</v>
      </c>
      <c r="E32" s="55">
        <f t="shared" si="12"/>
        <v>0</v>
      </c>
      <c r="F32" s="55">
        <f t="shared" si="12"/>
        <v>0</v>
      </c>
      <c r="G32" s="55">
        <f t="shared" si="12"/>
        <v>0</v>
      </c>
      <c r="H32" s="55">
        <f t="shared" si="12"/>
        <v>0</v>
      </c>
      <c r="I32" s="55">
        <f t="shared" si="12"/>
        <v>0</v>
      </c>
      <c r="J32" s="55">
        <f t="shared" si="12"/>
        <v>0</v>
      </c>
      <c r="K32" s="55">
        <f t="shared" si="12"/>
        <v>0</v>
      </c>
      <c r="L32" s="55">
        <f t="shared" si="12"/>
        <v>0</v>
      </c>
      <c r="M32" s="55">
        <f t="shared" ref="M32:Q32" si="13">M30+M31</f>
        <v>0</v>
      </c>
      <c r="N32" s="55">
        <f t="shared" si="13"/>
        <v>0</v>
      </c>
      <c r="O32" s="55">
        <f t="shared" si="13"/>
        <v>0</v>
      </c>
      <c r="P32" s="55">
        <f t="shared" si="13"/>
        <v>0</v>
      </c>
      <c r="Q32" s="55">
        <f t="shared" si="13"/>
        <v>0</v>
      </c>
    </row>
    <row r="33" spans="1:17" x14ac:dyDescent="0.25">
      <c r="A33" s="49" t="s">
        <v>119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24" x14ac:dyDescent="0.25">
      <c r="A34" s="49" t="s">
        <v>120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25">
      <c r="A35" s="47" t="s">
        <v>121</v>
      </c>
      <c r="B35" s="55">
        <f>B32-B33-B34</f>
        <v>0</v>
      </c>
      <c r="C35" s="55">
        <f t="shared" ref="C35:L35" si="14">C32-C33-C34</f>
        <v>0</v>
      </c>
      <c r="D35" s="55">
        <f t="shared" si="14"/>
        <v>0</v>
      </c>
      <c r="E35" s="55">
        <f t="shared" si="14"/>
        <v>0</v>
      </c>
      <c r="F35" s="55">
        <f t="shared" si="14"/>
        <v>0</v>
      </c>
      <c r="G35" s="55">
        <f t="shared" si="14"/>
        <v>0</v>
      </c>
      <c r="H35" s="55">
        <f t="shared" si="14"/>
        <v>0</v>
      </c>
      <c r="I35" s="55">
        <f t="shared" si="14"/>
        <v>0</v>
      </c>
      <c r="J35" s="55">
        <f t="shared" si="14"/>
        <v>0</v>
      </c>
      <c r="K35" s="55">
        <f t="shared" si="14"/>
        <v>0</v>
      </c>
      <c r="L35" s="55">
        <f t="shared" si="14"/>
        <v>0</v>
      </c>
      <c r="M35" s="55">
        <f t="shared" ref="M35:Q35" si="15">M32-M33-M34</f>
        <v>0</v>
      </c>
      <c r="N35" s="55">
        <f t="shared" si="15"/>
        <v>0</v>
      </c>
      <c r="O35" s="55">
        <f t="shared" si="15"/>
        <v>0</v>
      </c>
      <c r="P35" s="55">
        <f t="shared" si="15"/>
        <v>0</v>
      </c>
      <c r="Q35" s="55">
        <f t="shared" si="15"/>
        <v>0</v>
      </c>
    </row>
  </sheetData>
  <sheetProtection algorithmName="SHA-512" hashValue="ZfguzV6PsIRNDEvsLa3sIVjwWDyfF3nC7O7cjbYyrBH0ww9GnFakKtkBOkPCJxnQ4DSqqiIwcUemyT3zAeUCAw==" saltValue="opLjKYUx7ER2kpE1qX/5dQ==" spinCount="100000" sheet="1" objects="1" scenarios="1"/>
  <protectedRanges>
    <protectedRange sqref="B8:Q11 B13:Q19 B22:Q24 B26:Q29 B31:Q31 B33:Q34" name="Rozstęp2"/>
    <protectedRange sqref="B31:Q31 B33:Q34 B8:Q11 B13:Q19 B22:Q24 B26:Q29" name="Rozstęp1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view="pageBreakPreview" zoomScaleNormal="110" zoomScaleSheetLayoutView="100" workbookViewId="0">
      <pane ySplit="7" topLeftCell="A23" activePane="bottomLeft" state="frozen"/>
      <selection activeCell="S35" sqref="S35"/>
      <selection pane="bottomLeft" activeCell="B4" sqref="B4:Q4"/>
    </sheetView>
  </sheetViews>
  <sheetFormatPr defaultRowHeight="15" x14ac:dyDescent="0.25"/>
  <cols>
    <col min="1" max="1" width="47.85546875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61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  <c r="M5" s="43" t="str">
        <f>'Rachunek zysków i strat'!M5</f>
        <v>n + 7</v>
      </c>
      <c r="N5" s="43" t="str">
        <f>'Rachunek zysków i strat'!N5</f>
        <v>n + 8</v>
      </c>
      <c r="O5" s="43" t="str">
        <f>'Rachunek zysków i strat'!O5</f>
        <v>n + 9</v>
      </c>
      <c r="P5" s="43" t="str">
        <f>'Rachunek zysków i strat'!P5</f>
        <v>n + 10</v>
      </c>
      <c r="Q5" s="43" t="str">
        <f>'Rachunek zysków i strat'!Q5</f>
        <v>n + 11</v>
      </c>
    </row>
    <row r="6" spans="1:17" ht="18.7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  <c r="M6" s="44" t="str">
        <f>IF(Bilans!M6=0," ",Bilans!M6)</f>
        <v>…</v>
      </c>
      <c r="N6" s="44" t="str">
        <f>IF(Bilans!N6=0," ",Bilans!N6)</f>
        <v>…</v>
      </c>
      <c r="O6" s="44" t="str">
        <f>IF(Bilans!O6=0," ",Bilans!O6)</f>
        <v>…</v>
      </c>
      <c r="P6" s="44" t="str">
        <f>IF(Bilans!P6=0," ",Bilans!P6)</f>
        <v>…</v>
      </c>
      <c r="Q6" s="44" t="str">
        <f>IF(Bilans!Q6=0," ",Bilans!Q6)</f>
        <v xml:space="preserve"> </v>
      </c>
    </row>
    <row r="7" spans="1:17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  <c r="M8" s="63">
        <f>'Rachunek zysków i strat'!M35</f>
        <v>0</v>
      </c>
      <c r="N8" s="63">
        <f>'Rachunek zysków i strat'!N35</f>
        <v>0</v>
      </c>
      <c r="O8" s="63">
        <f>'Rachunek zysków i strat'!O35</f>
        <v>0</v>
      </c>
      <c r="P8" s="63">
        <f>'Rachunek zysków i strat'!P35</f>
        <v>0</v>
      </c>
      <c r="Q8" s="63">
        <f>'Rachunek zysków i strat'!Q35</f>
        <v>0</v>
      </c>
    </row>
    <row r="9" spans="1:17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  <c r="M9" s="63">
        <f t="shared" ref="M9:Q9" si="1">M10+M11+M12+M13+M14+M15</f>
        <v>0</v>
      </c>
      <c r="N9" s="63">
        <f t="shared" si="1"/>
        <v>0</v>
      </c>
      <c r="O9" s="63">
        <f t="shared" si="1"/>
        <v>0</v>
      </c>
      <c r="P9" s="63">
        <f t="shared" si="1"/>
        <v>0</v>
      </c>
      <c r="Q9" s="63">
        <f t="shared" si="1"/>
        <v>0</v>
      </c>
    </row>
    <row r="10" spans="1:17" x14ac:dyDescent="0.25">
      <c r="A10" s="46" t="s">
        <v>45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x14ac:dyDescent="0.25">
      <c r="A11" s="46" t="s">
        <v>171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54" t="s">
        <v>122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x14ac:dyDescent="0.25">
      <c r="A13" s="54" t="s">
        <v>123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4" x14ac:dyDescent="0.25">
      <c r="A14" s="46" t="s">
        <v>124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x14ac:dyDescent="0.25">
      <c r="A15" s="54" t="s">
        <v>125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x14ac:dyDescent="0.25">
      <c r="A16" s="53" t="s">
        <v>65</v>
      </c>
      <c r="B16" s="63">
        <f t="shared" ref="B16:L16" si="2">B8+B9</f>
        <v>0</v>
      </c>
      <c r="C16" s="63">
        <f t="shared" si="2"/>
        <v>0</v>
      </c>
      <c r="D16" s="63">
        <f t="shared" si="2"/>
        <v>0</v>
      </c>
      <c r="E16" s="63">
        <f t="shared" si="2"/>
        <v>0</v>
      </c>
      <c r="F16" s="63">
        <f t="shared" si="2"/>
        <v>0</v>
      </c>
      <c r="G16" s="63">
        <f t="shared" si="2"/>
        <v>0</v>
      </c>
      <c r="H16" s="63">
        <f t="shared" si="2"/>
        <v>0</v>
      </c>
      <c r="I16" s="63">
        <f t="shared" si="2"/>
        <v>0</v>
      </c>
      <c r="J16" s="63">
        <f t="shared" si="2"/>
        <v>0</v>
      </c>
      <c r="K16" s="63">
        <f t="shared" si="2"/>
        <v>0</v>
      </c>
      <c r="L16" s="63">
        <f t="shared" si="2"/>
        <v>0</v>
      </c>
      <c r="M16" s="63">
        <f t="shared" ref="M16:Q16" si="3">M8+M9</f>
        <v>0</v>
      </c>
      <c r="N16" s="63">
        <f t="shared" si="3"/>
        <v>0</v>
      </c>
      <c r="O16" s="63">
        <f t="shared" si="3"/>
        <v>0</v>
      </c>
      <c r="P16" s="63">
        <f t="shared" si="3"/>
        <v>0</v>
      </c>
      <c r="Q16" s="63">
        <f t="shared" si="3"/>
        <v>0</v>
      </c>
    </row>
    <row r="17" spans="1:17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x14ac:dyDescent="0.25">
      <c r="A18" s="53" t="s">
        <v>67</v>
      </c>
      <c r="B18" s="63">
        <f>B19+B20+B21+B22</f>
        <v>0</v>
      </c>
      <c r="C18" s="63">
        <f t="shared" ref="C18:L18" si="4">C19+C20+C21+C22</f>
        <v>0</v>
      </c>
      <c r="D18" s="63">
        <f t="shared" si="4"/>
        <v>0</v>
      </c>
      <c r="E18" s="63">
        <f t="shared" si="4"/>
        <v>0</v>
      </c>
      <c r="F18" s="63">
        <f t="shared" si="4"/>
        <v>0</v>
      </c>
      <c r="G18" s="63">
        <f t="shared" si="4"/>
        <v>0</v>
      </c>
      <c r="H18" s="63">
        <f t="shared" si="4"/>
        <v>0</v>
      </c>
      <c r="I18" s="63">
        <f t="shared" si="4"/>
        <v>0</v>
      </c>
      <c r="J18" s="63">
        <f t="shared" si="4"/>
        <v>0</v>
      </c>
      <c r="K18" s="63">
        <f t="shared" si="4"/>
        <v>0</v>
      </c>
      <c r="L18" s="63">
        <f t="shared" si="4"/>
        <v>0</v>
      </c>
      <c r="M18" s="63">
        <f t="shared" ref="M18:Q18" si="5">M19+M20+M21+M22</f>
        <v>0</v>
      </c>
      <c r="N18" s="63">
        <f t="shared" si="5"/>
        <v>0</v>
      </c>
      <c r="O18" s="63">
        <f t="shared" si="5"/>
        <v>0</v>
      </c>
      <c r="P18" s="63">
        <f t="shared" si="5"/>
        <v>0</v>
      </c>
      <c r="Q18" s="63">
        <f t="shared" si="5"/>
        <v>0</v>
      </c>
    </row>
    <row r="19" spans="1:17" ht="32.25" customHeight="1" x14ac:dyDescent="0.25">
      <c r="A19" s="46" t="s">
        <v>159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</row>
    <row r="20" spans="1:17" ht="24" x14ac:dyDescent="0.25">
      <c r="A20" s="46" t="s">
        <v>160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ht="24" x14ac:dyDescent="0.25">
      <c r="A21" s="54" t="s">
        <v>181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54" t="s">
        <v>126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25">
      <c r="A23" s="53" t="s">
        <v>68</v>
      </c>
      <c r="B23" s="122">
        <f>B24+B25+B26+B27</f>
        <v>0</v>
      </c>
      <c r="C23" s="122">
        <f>C24+C25+C26+C27</f>
        <v>0</v>
      </c>
      <c r="D23" s="122">
        <f t="shared" ref="D23:L23" si="6">D24+D25+D26+D27</f>
        <v>0</v>
      </c>
      <c r="E23" s="122">
        <f t="shared" si="6"/>
        <v>0</v>
      </c>
      <c r="F23" s="122">
        <f t="shared" si="6"/>
        <v>0</v>
      </c>
      <c r="G23" s="122">
        <f t="shared" si="6"/>
        <v>0</v>
      </c>
      <c r="H23" s="122">
        <f t="shared" si="6"/>
        <v>0</v>
      </c>
      <c r="I23" s="122">
        <f t="shared" si="6"/>
        <v>0</v>
      </c>
      <c r="J23" s="122">
        <f t="shared" si="6"/>
        <v>0</v>
      </c>
      <c r="K23" s="122">
        <f t="shared" si="6"/>
        <v>0</v>
      </c>
      <c r="L23" s="122">
        <f t="shared" si="6"/>
        <v>0</v>
      </c>
      <c r="M23" s="122">
        <f t="shared" ref="M23:Q23" si="7">M24+M25+M26+M27</f>
        <v>0</v>
      </c>
      <c r="N23" s="122">
        <f t="shared" si="7"/>
        <v>0</v>
      </c>
      <c r="O23" s="122">
        <f t="shared" si="7"/>
        <v>0</v>
      </c>
      <c r="P23" s="122">
        <f t="shared" si="7"/>
        <v>0</v>
      </c>
      <c r="Q23" s="122">
        <f t="shared" si="7"/>
        <v>0</v>
      </c>
    </row>
    <row r="24" spans="1:17" ht="24" x14ac:dyDescent="0.25">
      <c r="A24" s="46" t="s">
        <v>127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ht="24" x14ac:dyDescent="0.25">
      <c r="A25" s="46" t="s">
        <v>128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x14ac:dyDescent="0.25">
      <c r="A26" s="54" t="s">
        <v>180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x14ac:dyDescent="0.25">
      <c r="A27" s="54" t="s">
        <v>158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7" x14ac:dyDescent="0.25">
      <c r="A28" s="53" t="s">
        <v>69</v>
      </c>
      <c r="B28" s="122">
        <f t="shared" ref="B28:L28" si="8">B18-B23</f>
        <v>0</v>
      </c>
      <c r="C28" s="122">
        <f t="shared" si="8"/>
        <v>0</v>
      </c>
      <c r="D28" s="122">
        <f t="shared" si="8"/>
        <v>0</v>
      </c>
      <c r="E28" s="122">
        <f t="shared" si="8"/>
        <v>0</v>
      </c>
      <c r="F28" s="122">
        <f t="shared" si="8"/>
        <v>0</v>
      </c>
      <c r="G28" s="122">
        <f t="shared" si="8"/>
        <v>0</v>
      </c>
      <c r="H28" s="122">
        <f t="shared" si="8"/>
        <v>0</v>
      </c>
      <c r="I28" s="122">
        <f t="shared" si="8"/>
        <v>0</v>
      </c>
      <c r="J28" s="122">
        <f t="shared" si="8"/>
        <v>0</v>
      </c>
      <c r="K28" s="122">
        <f t="shared" si="8"/>
        <v>0</v>
      </c>
      <c r="L28" s="122">
        <f t="shared" si="8"/>
        <v>0</v>
      </c>
      <c r="M28" s="122">
        <f t="shared" ref="M28:Q28" si="9">M18-M23</f>
        <v>0</v>
      </c>
      <c r="N28" s="122">
        <f t="shared" si="9"/>
        <v>0</v>
      </c>
      <c r="O28" s="122">
        <f t="shared" si="9"/>
        <v>0</v>
      </c>
      <c r="P28" s="122">
        <f t="shared" si="9"/>
        <v>0</v>
      </c>
      <c r="Q28" s="122">
        <f t="shared" si="9"/>
        <v>0</v>
      </c>
    </row>
    <row r="29" spans="1:17" x14ac:dyDescent="0.25">
      <c r="A29" s="51" t="s">
        <v>70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7" x14ac:dyDescent="0.25">
      <c r="A30" s="53" t="s">
        <v>67</v>
      </c>
      <c r="B30" s="122">
        <f>SUM(B31:B34)</f>
        <v>0</v>
      </c>
      <c r="C30" s="122">
        <f t="shared" ref="C30:L30" si="10">SUM(C31:C34)</f>
        <v>0</v>
      </c>
      <c r="D30" s="122">
        <f t="shared" si="10"/>
        <v>0</v>
      </c>
      <c r="E30" s="122">
        <f t="shared" si="10"/>
        <v>0</v>
      </c>
      <c r="F30" s="122">
        <f t="shared" si="10"/>
        <v>0</v>
      </c>
      <c r="G30" s="122">
        <f t="shared" si="10"/>
        <v>0</v>
      </c>
      <c r="H30" s="122">
        <f t="shared" si="10"/>
        <v>0</v>
      </c>
      <c r="I30" s="122">
        <f t="shared" si="10"/>
        <v>0</v>
      </c>
      <c r="J30" s="122">
        <f t="shared" si="10"/>
        <v>0</v>
      </c>
      <c r="K30" s="122">
        <f t="shared" si="10"/>
        <v>0</v>
      </c>
      <c r="L30" s="122">
        <f t="shared" si="10"/>
        <v>0</v>
      </c>
      <c r="M30" s="122">
        <f t="shared" ref="M30:Q30" si="11">SUM(M31:M34)</f>
        <v>0</v>
      </c>
      <c r="N30" s="122">
        <f t="shared" si="11"/>
        <v>0</v>
      </c>
      <c r="O30" s="122">
        <f t="shared" si="11"/>
        <v>0</v>
      </c>
      <c r="P30" s="122">
        <f t="shared" si="11"/>
        <v>0</v>
      </c>
      <c r="Q30" s="122">
        <f t="shared" si="11"/>
        <v>0</v>
      </c>
    </row>
    <row r="31" spans="1:17" x14ac:dyDescent="0.25">
      <c r="A31" s="54" t="s">
        <v>161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1:17" x14ac:dyDescent="0.25">
      <c r="A32" s="54" t="s">
        <v>71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x14ac:dyDescent="0.25">
      <c r="A33" s="54" t="s">
        <v>72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x14ac:dyDescent="0.25">
      <c r="A34" s="54" t="s">
        <v>73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x14ac:dyDescent="0.25">
      <c r="A35" s="53" t="s">
        <v>68</v>
      </c>
      <c r="B35" s="122">
        <f t="shared" ref="B35:L35" si="12">B36+B37+B39</f>
        <v>0</v>
      </c>
      <c r="C35" s="122">
        <f t="shared" si="12"/>
        <v>0</v>
      </c>
      <c r="D35" s="122">
        <f t="shared" si="12"/>
        <v>0</v>
      </c>
      <c r="E35" s="122">
        <f t="shared" si="12"/>
        <v>0</v>
      </c>
      <c r="F35" s="122">
        <f t="shared" si="12"/>
        <v>0</v>
      </c>
      <c r="G35" s="122">
        <f t="shared" si="12"/>
        <v>0</v>
      </c>
      <c r="H35" s="122">
        <f t="shared" si="12"/>
        <v>0</v>
      </c>
      <c r="I35" s="122">
        <f t="shared" si="12"/>
        <v>0</v>
      </c>
      <c r="J35" s="122">
        <f t="shared" si="12"/>
        <v>0</v>
      </c>
      <c r="K35" s="122">
        <f t="shared" si="12"/>
        <v>0</v>
      </c>
      <c r="L35" s="122">
        <f t="shared" si="12"/>
        <v>0</v>
      </c>
      <c r="M35" s="122">
        <f t="shared" ref="M35:Q35" si="13">M36+M37+M39</f>
        <v>0</v>
      </c>
      <c r="N35" s="122">
        <f t="shared" si="13"/>
        <v>0</v>
      </c>
      <c r="O35" s="122">
        <f t="shared" si="13"/>
        <v>0</v>
      </c>
      <c r="P35" s="122">
        <f t="shared" si="13"/>
        <v>0</v>
      </c>
      <c r="Q35" s="122">
        <f t="shared" si="13"/>
        <v>0</v>
      </c>
    </row>
    <row r="36" spans="1:17" x14ac:dyDescent="0.25">
      <c r="A36" s="54" t="s">
        <v>129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x14ac:dyDescent="0.25">
      <c r="A37" s="54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x14ac:dyDescent="0.25">
      <c r="A38" s="54" t="s">
        <v>152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x14ac:dyDescent="0.25">
      <c r="A39" s="54" t="s">
        <v>75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x14ac:dyDescent="0.25">
      <c r="A40" s="53" t="s">
        <v>76</v>
      </c>
      <c r="B40" s="122">
        <f t="shared" ref="B40:L40" si="14">B30-B35</f>
        <v>0</v>
      </c>
      <c r="C40" s="122">
        <f t="shared" si="14"/>
        <v>0</v>
      </c>
      <c r="D40" s="122">
        <f t="shared" si="14"/>
        <v>0</v>
      </c>
      <c r="E40" s="122">
        <f t="shared" si="14"/>
        <v>0</v>
      </c>
      <c r="F40" s="122">
        <f t="shared" si="14"/>
        <v>0</v>
      </c>
      <c r="G40" s="122">
        <f t="shared" si="14"/>
        <v>0</v>
      </c>
      <c r="H40" s="122">
        <f t="shared" si="14"/>
        <v>0</v>
      </c>
      <c r="I40" s="122">
        <f t="shared" si="14"/>
        <v>0</v>
      </c>
      <c r="J40" s="122">
        <f t="shared" si="14"/>
        <v>0</v>
      </c>
      <c r="K40" s="122">
        <f t="shared" si="14"/>
        <v>0</v>
      </c>
      <c r="L40" s="122">
        <f t="shared" si="14"/>
        <v>0</v>
      </c>
      <c r="M40" s="122">
        <f t="shared" ref="M40:Q40" si="15">M30-M35</f>
        <v>0</v>
      </c>
      <c r="N40" s="122">
        <f t="shared" si="15"/>
        <v>0</v>
      </c>
      <c r="O40" s="122">
        <f t="shared" si="15"/>
        <v>0</v>
      </c>
      <c r="P40" s="122">
        <f t="shared" si="15"/>
        <v>0</v>
      </c>
      <c r="Q40" s="122">
        <f t="shared" si="15"/>
        <v>0</v>
      </c>
    </row>
    <row r="41" spans="1:17" x14ac:dyDescent="0.25">
      <c r="A41" s="53" t="s">
        <v>77</v>
      </c>
      <c r="B41" s="122">
        <f t="shared" ref="B41:L41" si="16">B16+B28+B40</f>
        <v>0</v>
      </c>
      <c r="C41" s="122">
        <f t="shared" si="16"/>
        <v>0</v>
      </c>
      <c r="D41" s="122">
        <f t="shared" si="16"/>
        <v>0</v>
      </c>
      <c r="E41" s="122">
        <f t="shared" si="16"/>
        <v>0</v>
      </c>
      <c r="F41" s="122">
        <f t="shared" si="16"/>
        <v>0</v>
      </c>
      <c r="G41" s="122">
        <f t="shared" si="16"/>
        <v>0</v>
      </c>
      <c r="H41" s="122">
        <f t="shared" si="16"/>
        <v>0</v>
      </c>
      <c r="I41" s="122">
        <f t="shared" si="16"/>
        <v>0</v>
      </c>
      <c r="J41" s="122">
        <f t="shared" si="16"/>
        <v>0</v>
      </c>
      <c r="K41" s="122">
        <f t="shared" si="16"/>
        <v>0</v>
      </c>
      <c r="L41" s="122">
        <f t="shared" si="16"/>
        <v>0</v>
      </c>
      <c r="M41" s="122">
        <f t="shared" ref="M41:Q41" si="17">M16+M28+M40</f>
        <v>0</v>
      </c>
      <c r="N41" s="122">
        <f t="shared" si="17"/>
        <v>0</v>
      </c>
      <c r="O41" s="122">
        <f t="shared" si="17"/>
        <v>0</v>
      </c>
      <c r="P41" s="122">
        <f t="shared" si="17"/>
        <v>0</v>
      </c>
      <c r="Q41" s="122">
        <f t="shared" si="17"/>
        <v>0</v>
      </c>
    </row>
    <row r="42" spans="1:17" x14ac:dyDescent="0.25">
      <c r="A42" s="49" t="s">
        <v>78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x14ac:dyDescent="0.25">
      <c r="A43" s="53" t="s">
        <v>79</v>
      </c>
      <c r="B43" s="122">
        <f>B41+B42</f>
        <v>0</v>
      </c>
      <c r="C43" s="122">
        <f t="shared" ref="C43:L43" si="18">C41+C42</f>
        <v>0</v>
      </c>
      <c r="D43" s="122">
        <f t="shared" si="18"/>
        <v>0</v>
      </c>
      <c r="E43" s="122">
        <f t="shared" si="18"/>
        <v>0</v>
      </c>
      <c r="F43" s="122">
        <f t="shared" si="18"/>
        <v>0</v>
      </c>
      <c r="G43" s="122">
        <f t="shared" si="18"/>
        <v>0</v>
      </c>
      <c r="H43" s="122">
        <f t="shared" si="18"/>
        <v>0</v>
      </c>
      <c r="I43" s="122">
        <f t="shared" si="18"/>
        <v>0</v>
      </c>
      <c r="J43" s="122">
        <f t="shared" si="18"/>
        <v>0</v>
      </c>
      <c r="K43" s="122">
        <f t="shared" si="18"/>
        <v>0</v>
      </c>
      <c r="L43" s="122">
        <f t="shared" si="18"/>
        <v>0</v>
      </c>
      <c r="M43" s="122">
        <f t="shared" ref="M43:Q43" si="19">M41+M42</f>
        <v>0</v>
      </c>
      <c r="N43" s="122">
        <f t="shared" si="19"/>
        <v>0</v>
      </c>
      <c r="O43" s="122">
        <f t="shared" si="19"/>
        <v>0</v>
      </c>
      <c r="P43" s="122">
        <f t="shared" si="19"/>
        <v>0</v>
      </c>
      <c r="Q43" s="122">
        <f t="shared" si="19"/>
        <v>0</v>
      </c>
    </row>
  </sheetData>
  <sheetProtection algorithmName="SHA-512" hashValue="htO0u2vWYAr/qFx//6V/E7bv7acZhCpW+Yl7Wyahr1xVB2Xf/J1+lv63Jt29kuP1+G9s3CcGeIf23uHaKVVo0Q==" saltValue="X6AhpaUeHu6Ryx8hCHCGFA==" spinCount="100000" sheet="1" objects="1" scenarios="1"/>
  <protectedRanges>
    <protectedRange sqref="B19:Q22 B10:Q15 B24:Q27 B31:Q34 B36:Q39 B42:Q42" name="Rozstęp3"/>
    <protectedRange sqref="B10:K15 B42:Q42 B19:Q22 B24:Q27 B31:Q34 B36:Q39" name="Rozstęp1"/>
    <protectedRange sqref="B31:H33 B34:E34 B10:Q15 B19:Q22 B24:Q27 F31:Q34 B36:Q39 B42:Q42" name="Rozstęp2"/>
    <protectedRange sqref="D46 B24:I25 B26:H27 B10:Q15 B19:Q22 I24:Q27 B31:Q34 B36:Q39 B42:Q42" name="Rozstęp4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Q38"/>
  <sheetViews>
    <sheetView showGridLines="0" view="pageBreakPreview" zoomScaleNormal="120" zoomScaleSheetLayoutView="100" workbookViewId="0">
      <pane ySplit="5" topLeftCell="A6" activePane="bottomLeft" state="frozen"/>
      <selection activeCell="S35" sqref="S35"/>
      <selection pane="bottomLeft" activeCell="A24" sqref="A24"/>
    </sheetView>
  </sheetViews>
  <sheetFormatPr defaultRowHeight="15" x14ac:dyDescent="0.25"/>
  <cols>
    <col min="1" max="1" width="45.7109375" style="4" customWidth="1"/>
    <col min="2" max="17" width="15.7109375" style="4" customWidth="1"/>
    <col min="18" max="20" width="9.140625" style="4"/>
    <col min="21" max="21" width="11" style="4" bestFit="1" customWidth="1"/>
    <col min="22" max="16384" width="9.140625" style="4"/>
  </cols>
  <sheetData>
    <row r="1" spans="1:17" x14ac:dyDescent="0.25">
      <c r="A1" s="2"/>
      <c r="B1" s="166" t="s">
        <v>153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3"/>
      <c r="N1" s="2"/>
    </row>
    <row r="2" spans="1:17" x14ac:dyDescent="0.25">
      <c r="A2" s="169" t="s">
        <v>143</v>
      </c>
      <c r="B2" s="169"/>
      <c r="C2" s="169"/>
      <c r="D2" s="169"/>
      <c r="E2" s="169"/>
      <c r="F2" s="169"/>
      <c r="G2" s="169"/>
      <c r="H2" s="169"/>
      <c r="I2" s="169"/>
      <c r="J2" s="169"/>
      <c r="K2" s="74"/>
      <c r="L2" s="74"/>
      <c r="M2" s="3"/>
      <c r="N2" s="2"/>
    </row>
    <row r="3" spans="1:17" ht="15" customHeight="1" x14ac:dyDescent="0.25">
      <c r="A3" s="170" t="s">
        <v>144</v>
      </c>
      <c r="B3" s="173" t="s">
        <v>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15" customHeight="1" x14ac:dyDescent="0.25">
      <c r="A4" s="171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5" t="str">
        <f>'Rach.przepł.pien.'!M5</f>
        <v>n + 7</v>
      </c>
      <c r="N4" s="5" t="str">
        <f>'Rach.przepł.pien.'!N5</f>
        <v>n + 8</v>
      </c>
      <c r="O4" s="5" t="str">
        <f>'Rach.przepł.pien.'!O5</f>
        <v>n + 9</v>
      </c>
      <c r="P4" s="5" t="str">
        <f>'Rach.przepł.pien.'!P5</f>
        <v>n + 10</v>
      </c>
      <c r="Q4" s="5" t="str">
        <f>'Rach.przepł.pien.'!Q5</f>
        <v>n + 11</v>
      </c>
    </row>
    <row r="5" spans="1:17" ht="18.75" customHeight="1" x14ac:dyDescent="0.25">
      <c r="A5" s="172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7" t="str">
        <f>IF(Bilans!M6=0," ",Bilans!M6)</f>
        <v>…</v>
      </c>
      <c r="N5" s="7" t="str">
        <f>IF(Bilans!N6=0," ",Bilans!N6)</f>
        <v>…</v>
      </c>
      <c r="O5" s="7" t="str">
        <f>IF(Bilans!O6=0," ",Bilans!O6)</f>
        <v>…</v>
      </c>
      <c r="P5" s="7" t="str">
        <f>IF(Bilans!P6=0," ",Bilans!P6)</f>
        <v>…</v>
      </c>
      <c r="Q5" s="7" t="str">
        <f>IF(Bilans!Q6=0," ",Bilans!Q6)</f>
        <v xml:space="preserve"> </v>
      </c>
    </row>
    <row r="6" spans="1:17" x14ac:dyDescent="0.25">
      <c r="A6" s="8" t="s">
        <v>146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68" t="e">
        <f>(('Rachunek zysków i strat'!M8+'Rachunek zysków i strat'!M11)-('Rachunek zysków i strat'!L8+'Rachunek zysków i strat'!L11)*100%)/('Rachunek zysków i strat'!L8+'Rachunek zysków i strat'!L11)</f>
        <v>#DIV/0!</v>
      </c>
      <c r="N6" s="68" t="e">
        <f>(('Rachunek zysków i strat'!N8+'Rachunek zysków i strat'!N11)-('Rachunek zysków i strat'!M8+'Rachunek zysków i strat'!M11)*100%)/('Rachunek zysków i strat'!M8+'Rachunek zysków i strat'!M11)</f>
        <v>#DIV/0!</v>
      </c>
      <c r="O6" s="68" t="e">
        <f>(('Rachunek zysków i strat'!O8+'Rachunek zysków i strat'!O11)-('Rachunek zysków i strat'!N8+'Rachunek zysków i strat'!N11)*100%)/('Rachunek zysków i strat'!N8+'Rachunek zysków i strat'!N11)</f>
        <v>#DIV/0!</v>
      </c>
      <c r="P6" s="68" t="e">
        <f>(('Rachunek zysków i strat'!P8+'Rachunek zysków i strat'!P11)-('Rachunek zysków i strat'!O8+'Rachunek zysków i strat'!O11)*100%)/('Rachunek zysków i strat'!O8+'Rachunek zysków i strat'!O11)</f>
        <v>#DIV/0!</v>
      </c>
      <c r="Q6" s="68" t="e">
        <f>(('Rachunek zysków i strat'!Q8+'Rachunek zysków i strat'!Q11)-('Rachunek zysków i strat'!P8+'Rachunek zysków i strat'!P11)*100%)/('Rachunek zysków i strat'!P8+'Rachunek zysków i strat'!P11)</f>
        <v>#DIV/0!</v>
      </c>
    </row>
    <row r="7" spans="1:17" x14ac:dyDescent="0.25">
      <c r="A7" s="9" t="s">
        <v>80</v>
      </c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7" x14ac:dyDescent="0.25">
      <c r="A8" s="65" t="s">
        <v>147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70" t="e">
        <f>(Bilans!M18-Bilans!M25)/Bilans!M38</f>
        <v>#DIV/0!</v>
      </c>
      <c r="N8" s="70" t="e">
        <f>(Bilans!N18-Bilans!N25)/Bilans!N38</f>
        <v>#DIV/0!</v>
      </c>
      <c r="O8" s="70" t="e">
        <f>(Bilans!O18-Bilans!O25)/Bilans!O38</f>
        <v>#DIV/0!</v>
      </c>
      <c r="P8" s="70" t="e">
        <f>(Bilans!P18-Bilans!P25)/Bilans!P38</f>
        <v>#DIV/0!</v>
      </c>
      <c r="Q8" s="70" t="e">
        <f>(Bilans!Q18-Bilans!Q25)/Bilans!Q38</f>
        <v>#DIV/0!</v>
      </c>
    </row>
    <row r="9" spans="1:17" x14ac:dyDescent="0.25">
      <c r="A9" s="65" t="s">
        <v>148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71" t="e">
        <f>(Bilans!M18-Bilans!M25-Bilans!M19)/Bilans!M38</f>
        <v>#DIV/0!</v>
      </c>
      <c r="N9" s="71" t="e">
        <f>(Bilans!N18-Bilans!N25-Bilans!N19)/Bilans!N38</f>
        <v>#DIV/0!</v>
      </c>
      <c r="O9" s="71" t="e">
        <f>(Bilans!O18-Bilans!O25-Bilans!O19)/Bilans!O38</f>
        <v>#DIV/0!</v>
      </c>
      <c r="P9" s="71" t="e">
        <f>(Bilans!P18-Bilans!P25-Bilans!P19)/Bilans!P38</f>
        <v>#DIV/0!</v>
      </c>
      <c r="Q9" s="71" t="e">
        <f>(Bilans!Q18-Bilans!Q25-Bilans!Q19)/Bilans!Q38</f>
        <v>#DIV/0!</v>
      </c>
    </row>
    <row r="10" spans="1:17" x14ac:dyDescent="0.25">
      <c r="A10" s="9" t="s">
        <v>81</v>
      </c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e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>#DIV/0!</v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70" t="e">
        <f>(Bilans!M19/('Rachunek zysków i strat'!M8+'Rachunek zysków i strat'!M11))*360</f>
        <v>#DIV/0!</v>
      </c>
      <c r="N11" s="70" t="e">
        <f>(Bilans!N19/('Rachunek zysków i strat'!N8+'Rachunek zysków i strat'!N11))*360</f>
        <v>#DIV/0!</v>
      </c>
      <c r="O11" s="70" t="e">
        <f>(Bilans!O19/('Rachunek zysków i strat'!O8+'Rachunek zysków i strat'!O11))*360</f>
        <v>#DIV/0!</v>
      </c>
      <c r="P11" s="70" t="e">
        <f>(Bilans!P19/('Rachunek zysków i strat'!P8+'Rachunek zysków i strat'!P11))*360</f>
        <v>#DIV/0!</v>
      </c>
      <c r="Q11" s="70" t="e">
        <f>(Bilans!Q19/('Rachunek zysków i strat'!Q8+'Rachunek zysków i strat'!Q11))*360</f>
        <v>#DIV/0!</v>
      </c>
    </row>
    <row r="12" spans="1:17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e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>#DIV/0!</v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70" t="e">
        <f>(Bilans!M21/('Rachunek zysków i strat'!M8+'Rachunek zysków i strat'!M11))*360</f>
        <v>#DIV/0!</v>
      </c>
      <c r="N12" s="70" t="e">
        <f>(Bilans!N21/('Rachunek zysków i strat'!N8+'Rachunek zysków i strat'!N11))*360</f>
        <v>#DIV/0!</v>
      </c>
      <c r="O12" s="70" t="e">
        <f>(Bilans!O21/('Rachunek zysków i strat'!O8+'Rachunek zysków i strat'!O11))*360</f>
        <v>#DIV/0!</v>
      </c>
      <c r="P12" s="70" t="e">
        <f>(Bilans!P21/('Rachunek zysków i strat'!P8+'Rachunek zysków i strat'!P11))*360</f>
        <v>#DIV/0!</v>
      </c>
      <c r="Q12" s="70" t="e">
        <f>(Bilans!Q21/('Rachunek zysków i strat'!Q8+'Rachunek zysków i strat'!Q11))*360</f>
        <v>#DIV/0!</v>
      </c>
    </row>
    <row r="13" spans="1:17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e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>#DIV/0!</v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70" t="e">
        <f>(Bilans!M39/('Rachunek zysków i strat'!M8+'Rachunek zysków i strat'!M11))*360</f>
        <v>#DIV/0!</v>
      </c>
      <c r="N13" s="70" t="e">
        <f>(Bilans!N39/('Rachunek zysków i strat'!N8+'Rachunek zysków i strat'!N11))*360</f>
        <v>#DIV/0!</v>
      </c>
      <c r="O13" s="70" t="e">
        <f>(Bilans!O39/('Rachunek zysków i strat'!O8+'Rachunek zysków i strat'!O11))*360</f>
        <v>#DIV/0!</v>
      </c>
      <c r="P13" s="70" t="e">
        <f>(Bilans!P39/('Rachunek zysków i strat'!P8+'Rachunek zysków i strat'!P11))*360</f>
        <v>#DIV/0!</v>
      </c>
      <c r="Q13" s="70" t="e">
        <f>(Bilans!Q39/('Rachunek zysków i strat'!Q8+'Rachunek zysków i strat'!Q11))*360</f>
        <v>#DIV/0!</v>
      </c>
    </row>
    <row r="14" spans="1:17" x14ac:dyDescent="0.25">
      <c r="A14" s="9" t="s">
        <v>149</v>
      </c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</row>
    <row r="15" spans="1:17" x14ac:dyDescent="0.25">
      <c r="A15" s="65" t="s">
        <v>150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72" t="e">
        <f>Bilans!M33/Bilans!M28</f>
        <v>#DIV/0!</v>
      </c>
      <c r="N15" s="72" t="e">
        <f>Bilans!N33/Bilans!N28</f>
        <v>#DIV/0!</v>
      </c>
      <c r="O15" s="72" t="e">
        <f>Bilans!O33/Bilans!O28</f>
        <v>#DIV/0!</v>
      </c>
      <c r="P15" s="72" t="e">
        <f>Bilans!P33/Bilans!P28</f>
        <v>#DIV/0!</v>
      </c>
      <c r="Q15" s="72" t="e">
        <f>Bilans!Q33/Bilans!Q28</f>
        <v>#DIV/0!</v>
      </c>
    </row>
    <row r="16" spans="1:17" x14ac:dyDescent="0.25">
      <c r="A16" s="65" t="s">
        <v>179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72" t="e">
        <f>(Bilans!M30+Bilans!M35)/(Bilans!M8-Bilans!M17)</f>
        <v>#DIV/0!</v>
      </c>
      <c r="N16" s="72" t="e">
        <f>(Bilans!N30+Bilans!N35)/(Bilans!N8-Bilans!N17)</f>
        <v>#DIV/0!</v>
      </c>
      <c r="O16" s="72" t="e">
        <f>(Bilans!O30+Bilans!O35)/(Bilans!O8-Bilans!O17)</f>
        <v>#DIV/0!</v>
      </c>
      <c r="P16" s="72" t="e">
        <f>(Bilans!P30+Bilans!P35)/(Bilans!P8-Bilans!P17)</f>
        <v>#DIV/0!</v>
      </c>
      <c r="Q16" s="72" t="e">
        <f>(Bilans!Q30+Bilans!Q35)/(Bilans!Q8-Bilans!Q17)</f>
        <v>#DIV/0!</v>
      </c>
    </row>
    <row r="17" spans="1:17" x14ac:dyDescent="0.25">
      <c r="A17" s="65" t="s">
        <v>151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72" t="e">
        <f>('Rachunek zysków i strat'!M35+'Rachunek zysków i strat'!M13+'Rachunek zysków i strat'!M29+'Rachunek zysków i strat'!M33)/('Rachunek zysków i strat'!M29+'Rach.przepł.pien.'!M38)</f>
        <v>#DIV/0!</v>
      </c>
      <c r="N17" s="72" t="e">
        <f>('Rachunek zysków i strat'!N35+'Rachunek zysków i strat'!N13+'Rachunek zysków i strat'!N29+'Rachunek zysków i strat'!N33)/('Rachunek zysków i strat'!N29+'Rach.przepł.pien.'!N38)</f>
        <v>#DIV/0!</v>
      </c>
      <c r="O17" s="72" t="e">
        <f>('Rachunek zysków i strat'!O35+'Rachunek zysków i strat'!O13+'Rachunek zysków i strat'!O29+'Rachunek zysków i strat'!O33)/('Rachunek zysków i strat'!O29+'Rach.przepł.pien.'!O38)</f>
        <v>#DIV/0!</v>
      </c>
      <c r="P17" s="72" t="e">
        <f>('Rachunek zysków i strat'!P35+'Rachunek zysków i strat'!P13+'Rachunek zysków i strat'!P29+'Rachunek zysków i strat'!P33)/('Rachunek zysków i strat'!P29+'Rach.przepł.pien.'!P38)</f>
        <v>#DIV/0!</v>
      </c>
      <c r="Q17" s="72" t="e">
        <f>('Rachunek zysków i strat'!Q35+'Rachunek zysków i strat'!Q13+'Rachunek zysków i strat'!Q29+'Rachunek zysków i strat'!Q33)/('Rachunek zysków i strat'!Q29+'Rach.przepł.pien.'!Q38)</f>
        <v>#DIV/0!</v>
      </c>
    </row>
    <row r="18" spans="1:17" x14ac:dyDescent="0.25">
      <c r="A18" s="10" t="s">
        <v>172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73" t="e">
        <f>'Rachunek zysków i strat'!M35/('Rachunek zysków i strat'!M8+'Rachunek zysków i strat'!M11)</f>
        <v>#DIV/0!</v>
      </c>
      <c r="N19" s="73" t="e">
        <f>'Rachunek zysków i strat'!N35/('Rachunek zysków i strat'!N8+'Rachunek zysków i strat'!N11)</f>
        <v>#DIV/0!</v>
      </c>
      <c r="O19" s="73" t="e">
        <f>'Rachunek zysków i strat'!O35/('Rachunek zysków i strat'!O8+'Rachunek zysków i strat'!O11)</f>
        <v>#DIV/0!</v>
      </c>
      <c r="P19" s="73" t="e">
        <f>'Rachunek zysków i strat'!P35/('Rachunek zysków i strat'!P8+'Rachunek zysków i strat'!P11)</f>
        <v>#DIV/0!</v>
      </c>
      <c r="Q19" s="73" t="e">
        <f>'Rachunek zysków i strat'!Q35/('Rachunek zysków i strat'!Q8+'Rachunek zysków i strat'!Q11)</f>
        <v>#DIV/0!</v>
      </c>
    </row>
    <row r="20" spans="1:17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73" t="e">
        <f>'Rachunek zysków i strat'!M35/Bilans!M30</f>
        <v>#DIV/0!</v>
      </c>
      <c r="N20" s="73" t="e">
        <f>'Rachunek zysków i strat'!N35/Bilans!N30</f>
        <v>#DIV/0!</v>
      </c>
      <c r="O20" s="73" t="e">
        <f>'Rachunek zysków i strat'!O35/Bilans!O30</f>
        <v>#DIV/0!</v>
      </c>
      <c r="P20" s="73" t="e">
        <f>'Rachunek zysków i strat'!P35/Bilans!P30</f>
        <v>#DIV/0!</v>
      </c>
      <c r="Q20" s="73" t="e">
        <f>'Rachunek zysków i strat'!Q35/Bilans!Q30</f>
        <v>#DIV/0!</v>
      </c>
    </row>
    <row r="21" spans="1:17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73" t="e">
        <f>'Rachunek zysków i strat'!M35/Bilans!M28</f>
        <v>#DIV/0!</v>
      </c>
      <c r="N21" s="73" t="e">
        <f>'Rachunek zysków i strat'!N35/Bilans!N28</f>
        <v>#DIV/0!</v>
      </c>
      <c r="O21" s="73" t="e">
        <f>'Rachunek zysków i strat'!O35/Bilans!O28</f>
        <v>#DIV/0!</v>
      </c>
      <c r="P21" s="73" t="e">
        <f>'Rachunek zysków i strat'!P35/Bilans!P28</f>
        <v>#DIV/0!</v>
      </c>
      <c r="Q21" s="73" t="e">
        <f>'Rachunek zysków i strat'!Q35/Bilans!Q28</f>
        <v>#DIV/0!</v>
      </c>
    </row>
    <row r="22" spans="1:17" x14ac:dyDescent="0.25">
      <c r="A22" s="167"/>
      <c r="B22" s="16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7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7" ht="60" x14ac:dyDescent="0.25">
      <c r="A24" s="12" t="s">
        <v>185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7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7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7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7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7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7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algorithmName="SHA-512" hashValue="xR/wV8NABwGfb8LOfUUwZy/53ENrTP8OJ3VvOMVn2HIOjJFxfzhdE5mlNc7kpZev/vu5PUpvSfnxGa8g0sNBRQ==" saltValue="H5Upb/ohmpSO1kKci9Ving==" spinCount="100000" sheet="1" objects="1" scenarios="1"/>
  <mergeCells count="9">
    <mergeCell ref="B1:L1"/>
    <mergeCell ref="A22:B22"/>
    <mergeCell ref="A2:J2"/>
    <mergeCell ref="A3:A5"/>
    <mergeCell ref="B3:Q3"/>
    <mergeCell ref="B7:Q7"/>
    <mergeCell ref="B10:Q10"/>
    <mergeCell ref="B14:Q14"/>
    <mergeCell ref="B18:Q18"/>
  </mergeCells>
  <conditionalFormatting sqref="C6:D6 F6:Q6">
    <cfRule type="cellIs" dxfId="5" priority="15" operator="greaterThan">
      <formula>0.1</formula>
    </cfRule>
  </conditionalFormatting>
  <conditionalFormatting sqref="B3 B4:Q6 B7 B10 B14 B18 B8:Q9 B11:Q13 B15:Q17 B19:Q21">
    <cfRule type="containsErrors" dxfId="4" priority="8">
      <formula>ISERROR(B3)</formula>
    </cfRule>
  </conditionalFormatting>
  <conditionalFormatting sqref="B10 B14 B18 B8:Q9 B11:Q13 B15:Q17 B19:Q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6:Q6 B8:Q9 B11:Q13 B15:Q17 B19:Q21">
    <cfRule type="containsErrors" dxfId="1" priority="1">
      <formula>ISERROR(B6)</formula>
    </cfRule>
  </conditionalFormatting>
  <pageMargins left="0.7" right="0.7" top="0.75" bottom="0.75" header="0.3" footer="0.3"/>
  <pageSetup paperSize="9" scale="2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Centrum Obsługi Przedsiębiorcy</cp:lastModifiedBy>
  <cp:lastPrinted>2018-02-15T08:50:02Z</cp:lastPrinted>
  <dcterms:created xsi:type="dcterms:W3CDTF">2018-02-12T12:49:12Z</dcterms:created>
  <dcterms:modified xsi:type="dcterms:W3CDTF">2020-12-15T10:53:40Z</dcterms:modified>
</cp:coreProperties>
</file>